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download centre\roamingové balíčky 032024\"/>
    </mc:Choice>
  </mc:AlternateContent>
  <xr:revisionPtr revIDLastSave="0" documentId="13_ncr:1_{F1DF1082-22CB-44A0-83AD-B17A7C6227EB}" xr6:coauthVersionLast="47" xr6:coauthVersionMax="47" xr10:uidLastSave="{00000000-0000-0000-0000-000000000000}"/>
  <bookViews>
    <workbookView xWindow="28680" yWindow="-120" windowWidth="38640" windowHeight="21120" tabRatio="858" xr2:uid="{00000000-000D-0000-FFFF-FFFF00000000}"/>
  </bookViews>
  <sheets>
    <sheet name="ÚČASTNICKÁ SMLOUVA" sheetId="1" r:id="rId1"/>
    <sheet name="Pokyny k vyplňování nových FS" sheetId="9" r:id="rId2"/>
    <sheet name="Nové fakturační skupiny" sheetId="4" r:id="rId3"/>
    <sheet name="Pokyny k vyplňování seznamu ÚS" sheetId="5" r:id="rId4"/>
    <sheet name="Seznam účastnických smluv" sheetId="2" r:id="rId5"/>
    <sheet name="Dohoda o přenosu" sheetId="7" r:id="rId6"/>
    <sheet name="Příloha Dohody o přenosu" sheetId="8" r:id="rId7"/>
    <sheet name="helpsheet" sheetId="3" state="veryHidden" r:id="rId8"/>
  </sheets>
  <definedNames>
    <definedName name="ANO">helpsheet!$AX$2</definedName>
    <definedName name="ANO_NE">helpsheet!$AX$2:$AX$3</definedName>
    <definedName name="ASAP">helpsheet!$Z$2</definedName>
    <definedName name="auto_kod">'ÚČASTNICKÁ SMLOUVA'!$A$96</definedName>
    <definedName name="BA_account">'Nové fakturační skupiny'!$L$2:$L$21</definedName>
    <definedName name="BA_CO">'Nové fakturační skupiny'!$G$2:$G$21</definedName>
    <definedName name="BA_CP">'Nové fakturační skupiny'!$F$2:$F$21</definedName>
    <definedName name="BA_jmeno">'Nové fakturační skupiny'!$C$2:$C$21</definedName>
    <definedName name="BA_mail">'Nové fakturační skupiny'!$P$2:$P$21</definedName>
    <definedName name="BA_mesto">'Nové fakturační skupiny'!$H$2:$H$21</definedName>
    <definedName name="BA_prefix">'Nové fakturační skupiny'!$K$2:$K$21</definedName>
    <definedName name="BA_prijmeni">'Nové fakturační skupiny'!$D$2:$D$21</definedName>
    <definedName name="BA_PSC">'Nové fakturační skupiny'!$I$2:$I$21</definedName>
    <definedName name="BA_PVH_1">'Nové fakturační skupiny'!$S$2</definedName>
    <definedName name="BA_PVH_10">'Nové fakturační skupiny'!$S$11</definedName>
    <definedName name="BA_PVH_11">'Nové fakturační skupiny'!$S$12</definedName>
    <definedName name="BA_PVH_12">'Nové fakturační skupiny'!$S$13</definedName>
    <definedName name="BA_PVH_13">'Nové fakturační skupiny'!$S$14</definedName>
    <definedName name="BA_PVH_14">'Nové fakturační skupiny'!$S$15</definedName>
    <definedName name="BA_PVH_15">'Nové fakturační skupiny'!$S$16</definedName>
    <definedName name="BA_PVH_16">'Nové fakturační skupiny'!$S$17</definedName>
    <definedName name="BA_PVH_17">'Nové fakturační skupiny'!$S$18</definedName>
    <definedName name="BA_PVH_18">'Nové fakturační skupiny'!$S$19</definedName>
    <definedName name="BA_PVH_19">'Nové fakturační skupiny'!$S$20</definedName>
    <definedName name="BA_PVH_2">'Nové fakturační skupiny'!$S$3</definedName>
    <definedName name="BA_PVH_20">'Nové fakturační skupiny'!$S$21</definedName>
    <definedName name="BA_PVH_3">'Nové fakturační skupiny'!$S$4</definedName>
    <definedName name="BA_PVH_4">'Nové fakturační skupiny'!$S$5</definedName>
    <definedName name="BA_PVH_5">'Nové fakturační skupiny'!$S$6</definedName>
    <definedName name="BA_PVH_6">'Nové fakturační skupiny'!$S$7</definedName>
    <definedName name="BA_PVH_7">'Nové fakturační skupiny'!$S$8</definedName>
    <definedName name="BA_PVH_8">'Nové fakturační skupiny'!$S$9</definedName>
    <definedName name="BA_PVH_9">'Nové fakturační skupiny'!$S$10</definedName>
    <definedName name="BA_ulice">'Nové fakturační skupiny'!$E$2:$E$21</definedName>
    <definedName name="bankcode">helpsheet!$V$2:$V$23</definedName>
    <definedName name="BlokMezHovor">'Seznam účastnických smluv'!$AB$1</definedName>
    <definedName name="BlokMezHovor_1">'Seznam účastnických smluv'!$AB$2</definedName>
    <definedName name="BlokMezHovor_10">'Seznam účastnických smluv'!$AB$11</definedName>
    <definedName name="BlokMezHovor_11">'Seznam účastnických smluv'!$AB$12</definedName>
    <definedName name="BlokMezHovor_12">'Seznam účastnických smluv'!$AB$13</definedName>
    <definedName name="BlokMezHovor_13">'Seznam účastnických smluv'!$AB$14</definedName>
    <definedName name="BlokMezHovor_14">'Seznam účastnických smluv'!$AB$15</definedName>
    <definedName name="BlokMezHovor_15">'Seznam účastnických smluv'!$AB$16</definedName>
    <definedName name="BlokMezHovor_16">'Seznam účastnických smluv'!$AB$17</definedName>
    <definedName name="BlokMezHovor_17">'Seznam účastnických smluv'!$AB$18</definedName>
    <definedName name="BlokMezHovor_18">'Seznam účastnických smluv'!$AB$19</definedName>
    <definedName name="BlokMezHovor_19">'Seznam účastnických smluv'!$AB$20</definedName>
    <definedName name="BlokMezHovor_2">'Seznam účastnických smluv'!$AB$3</definedName>
    <definedName name="BlokMezHovor_20">'Seznam účastnických smluv'!$AB$21</definedName>
    <definedName name="BlokMezHovor_3">'Seznam účastnických smluv'!$AB$4</definedName>
    <definedName name="BlokMezHovor_4">'Seznam účastnických smluv'!$AB$5</definedName>
    <definedName name="BlokMezHovor_5">'Seznam účastnických smluv'!$AB$6</definedName>
    <definedName name="BlokMezHovor_6">'Seznam účastnických smluv'!$AB$7</definedName>
    <definedName name="BlokMezHovor_7">'Seznam účastnických smluv'!$AB$8</definedName>
    <definedName name="BlokMezHovor_8">'Seznam účastnických smluv'!$AB$9</definedName>
    <definedName name="BlokMezHovor_9">'Seznam účastnických smluv'!$AB$10</definedName>
    <definedName name="CisloOrientacni">'Nové fakturační skupiny'!$G$1</definedName>
    <definedName name="CisloOrientacni_1">'Nové fakturační skupiny'!$G$2</definedName>
    <definedName name="CisloOrientacni_10">'Nové fakturační skupiny'!$G$11</definedName>
    <definedName name="CisloOrientacni_11">'Nové fakturační skupiny'!$G$12</definedName>
    <definedName name="CisloOrientacni_12">'Nové fakturační skupiny'!$G$13</definedName>
    <definedName name="CisloOrientacni_13">'Nové fakturační skupiny'!$G$14</definedName>
    <definedName name="CisloOrientacni_14">'Nové fakturační skupiny'!$G$15</definedName>
    <definedName name="CisloOrientacni_15">'Nové fakturační skupiny'!$G$16</definedName>
    <definedName name="CisloOrientacni_16">'Nové fakturační skupiny'!$G$17</definedName>
    <definedName name="CisloOrientacni_17">'Nové fakturační skupiny'!$G$18</definedName>
    <definedName name="CisloOrientacni_18">'Nové fakturační skupiny'!$G$19</definedName>
    <definedName name="CisloOrientacni_19">'Nové fakturační skupiny'!$G$20</definedName>
    <definedName name="CisloOrientacni_2">'Nové fakturační skupiny'!$G$3</definedName>
    <definedName name="CisloOrientacni_20">'Nové fakturační skupiny'!$G$21</definedName>
    <definedName name="CisloOrientacni_3">'Nové fakturační skupiny'!$G$4</definedName>
    <definedName name="CisloOrientacni_4">'Nové fakturační skupiny'!$G$5</definedName>
    <definedName name="CisloOrientacni_5">'Nové fakturační skupiny'!$G$6</definedName>
    <definedName name="CisloOrientacni_6">'Nové fakturační skupiny'!$G$7</definedName>
    <definedName name="CisloOrientacni_7">'Nové fakturační skupiny'!$G$8</definedName>
    <definedName name="CisloOrientacni_8">'Nové fakturační skupiny'!$G$9</definedName>
    <definedName name="CisloOrientacni_9">'Nové fakturační skupiny'!$G$10</definedName>
    <definedName name="CisloPopisne">'Nové fakturační skupiny'!$F$1</definedName>
    <definedName name="CisloPopisne_1">'Nové fakturační skupiny'!$F$2</definedName>
    <definedName name="CisloPopisne_10">'Nové fakturační skupiny'!$F$11</definedName>
    <definedName name="CisloPopisne_11">'Nové fakturační skupiny'!$F$12</definedName>
    <definedName name="CisloPopisne_12">'Nové fakturační skupiny'!$F$13</definedName>
    <definedName name="CisloPopisne_13">'Nové fakturační skupiny'!$F$14</definedName>
    <definedName name="CisloPopisne_14">'Nové fakturační skupiny'!$F$15</definedName>
    <definedName name="CisloPopisne_15">'Nové fakturační skupiny'!$F$16</definedName>
    <definedName name="CisloPopisne_16">'Nové fakturační skupiny'!$F$17</definedName>
    <definedName name="CisloPopisne_17">'Nové fakturační skupiny'!$F$18</definedName>
    <definedName name="CisloPopisne_18">'Nové fakturační skupiny'!$F$19</definedName>
    <definedName name="CisloPopisne_19">'Nové fakturační skupiny'!$F$20</definedName>
    <definedName name="CisloPopisne_2">'Nové fakturační skupiny'!$F$3</definedName>
    <definedName name="CisloPopisne_20">'Nové fakturační skupiny'!$F$21</definedName>
    <definedName name="CisloPopisne_3">'Nové fakturační skupiny'!$F$4</definedName>
    <definedName name="CisloPopisne_4">'Nové fakturační skupiny'!$F$5</definedName>
    <definedName name="CisloPopisne_5">'Nové fakturační skupiny'!$F$6</definedName>
    <definedName name="CisloPopisne_6">'Nové fakturační skupiny'!$F$7</definedName>
    <definedName name="CisloPopisne_7">'Nové fakturační skupiny'!$F$8</definedName>
    <definedName name="CisloPopisne_8">'Nové fakturační skupiny'!$F$9</definedName>
    <definedName name="CisloPopisne_9">'Nové fakturační skupiny'!$F$10</definedName>
    <definedName name="CisloSIM">'Seznam účastnických smluv'!$F$1</definedName>
    <definedName name="CisloSIM_1">'Seznam účastnických smluv'!$F$2</definedName>
    <definedName name="CisloSIM_10">'Seznam účastnických smluv'!$F$11</definedName>
    <definedName name="CisloSIM_11">'Seznam účastnických smluv'!$F$12</definedName>
    <definedName name="CisloSIM_12">'Seznam účastnických smluv'!$F$13</definedName>
    <definedName name="CisloSIM_13">'Seznam účastnických smluv'!$F$14</definedName>
    <definedName name="CisloSIM_14">'Seznam účastnických smluv'!$F$15</definedName>
    <definedName name="CisloSIM_15">'Seznam účastnických smluv'!$F$16</definedName>
    <definedName name="CisloSIM_16">'Seznam účastnických smluv'!$F$17</definedName>
    <definedName name="CisloSIM_17">'Seznam účastnických smluv'!$F$18</definedName>
    <definedName name="CisloSIM_18">'Seznam účastnických smluv'!$F$19</definedName>
    <definedName name="CisloSIM_19">'Seznam účastnických smluv'!$F$20</definedName>
    <definedName name="CisloSIM_2">'Seznam účastnických smluv'!$F$3</definedName>
    <definedName name="CisloSIM_20">'Seznam účastnických smluv'!$F$21</definedName>
    <definedName name="CisloSIM_3">'Seznam účastnických smluv'!$F$4</definedName>
    <definedName name="CisloSIM_4">'Seznam účastnických smluv'!$F$5</definedName>
    <definedName name="CisloSIM_5">'Seznam účastnických smluv'!$F$6</definedName>
    <definedName name="CisloSIM_6">'Seznam účastnických smluv'!$F$7</definedName>
    <definedName name="CisloSIM_7">'Seznam účastnických smluv'!$F$8</definedName>
    <definedName name="CisloSIM_8">'Seznam účastnických smluv'!$F$9</definedName>
    <definedName name="CisloSIM_9">'Seznam účastnických smluv'!$F$10</definedName>
    <definedName name="CisloUctu">'Nové fakturační skupiny'!$K$1</definedName>
    <definedName name="CisloUctu_1">'Nové fakturační skupiny'!$L$2</definedName>
    <definedName name="CisloUctu_10">'Nové fakturační skupiny'!$L$11</definedName>
    <definedName name="CisloUctu_11">'Nové fakturační skupiny'!$L$12</definedName>
    <definedName name="CisloUctu_12">'Nové fakturační skupiny'!$L$13</definedName>
    <definedName name="CisloUctu_13">'Nové fakturační skupiny'!$L$14</definedName>
    <definedName name="CisloUctu_14">'Nové fakturační skupiny'!$L$15</definedName>
    <definedName name="CisloUctu_15">'Nové fakturační skupiny'!$L$16</definedName>
    <definedName name="CisloUctu_16">'Nové fakturační skupiny'!$L$17</definedName>
    <definedName name="CisloUctu_17">'Nové fakturační skupiny'!$L$18</definedName>
    <definedName name="CisloUctu_18">'Nové fakturační skupiny'!$L$19</definedName>
    <definedName name="CisloUctu_19">'Nové fakturační skupiny'!$L$20</definedName>
    <definedName name="CisloUctu_2">'Nové fakturační skupiny'!$L$3</definedName>
    <definedName name="CisloUctu_20">'Nové fakturační skupiny'!$L$21</definedName>
    <definedName name="CisloUctu_3">'Nové fakturační skupiny'!$L$4</definedName>
    <definedName name="CisloUctu_4">'Nové fakturační skupiny'!$L$5</definedName>
    <definedName name="CisloUctu_5">'Nové fakturační skupiny'!$L$6</definedName>
    <definedName name="CisloUctu_6">'Nové fakturační skupiny'!$L$7</definedName>
    <definedName name="CisloUctu_7">'Nové fakturační skupiny'!$L$8</definedName>
    <definedName name="CisloUctu_8">'Nové fakturační skupiny'!$L$9</definedName>
    <definedName name="CisloUctu_9">'Nové fakturační skupiny'!$L$10</definedName>
    <definedName name="CoDod">'ÚČASTNICKÁ SMLOUVA'!$I$21</definedName>
    <definedName name="Contract_borders">'ÚČASTNICKÁ SMLOUVA'!$C$16,'ÚČASTNICKÁ SMLOUVA'!$E$18,'ÚČASTNICKÁ SMLOUVA'!$E$20,'ÚČASTNICKÁ SMLOUVA'!$E$22,'ÚČASTNICKÁ SMLOUVA'!$E$21,'ÚČASTNICKÁ SMLOUVA'!$E$24,'ÚČASTNICKÁ SMLOUVA'!$E$23,'ÚČASTNICKÁ SMLOUVA'!$E$25,'ÚČASTNICKÁ SMLOUVA'!$C$21,'ÚČASTNICKÁ SMLOUVA'!$C$25</definedName>
    <definedName name="CoZajemce">'ÚČASTNICKÁ SMLOUVA'!$E$21</definedName>
    <definedName name="CP_balik_value">helpsheet!$AT$3</definedName>
    <definedName name="CP_posta_value">helpsheet!$AT$4</definedName>
    <definedName name="CpDod">'ÚČASTNICKÁ SMLOUVA'!$G$21</definedName>
    <definedName name="CPOST">'ÚČASTNICKÁ SMLOUVA'!$G$28</definedName>
    <definedName name="CPOST_balik">'ÚČASTNICKÁ SMLOUVA'!$G$28</definedName>
    <definedName name="CPOST_PKG">'ÚČASTNICKÁ SMLOUVA'!$G$27</definedName>
    <definedName name="CpZajemce">'ÚČASTNICKÁ SMLOUVA'!$C$21</definedName>
    <definedName name="customer_delivery_note">'Seznam účastnických smluv'!$N$23</definedName>
    <definedName name="customer_order">'Seznam účastnických smluv'!$N$22</definedName>
    <definedName name="CVOP">'Příloha Dohody o přenosu'!$B$7:$B$26</definedName>
    <definedName name="DataRoamLimit">'Seznam účastnických smluv'!$W$1</definedName>
    <definedName name="DATrl">helpsheet!$N$2:$N$8</definedName>
    <definedName name="DatRoamLimit_1">'Seznam účastnických smluv'!$W$2</definedName>
    <definedName name="DatRoamLimit_10">'Seznam účastnických smluv'!$W$11</definedName>
    <definedName name="DatRoamLimit_11">'Seznam účastnických smluv'!$W$12</definedName>
    <definedName name="DatRoamLimit_12">'Seznam účastnických smluv'!$W$13</definedName>
    <definedName name="DatRoamLimit_13">'Seznam účastnických smluv'!$W$14</definedName>
    <definedName name="DatRoamLimit_14">'Seznam účastnických smluv'!$W$15</definedName>
    <definedName name="DatRoamLimit_15">'Seznam účastnických smluv'!$W$16</definedName>
    <definedName name="DatRoamLimit_16">'Seznam účastnických smluv'!$W$17</definedName>
    <definedName name="DatRoamLimit_17">'Seznam účastnických smluv'!$W$18</definedName>
    <definedName name="DatRoamLimit_18">'Seznam účastnických smluv'!$W$19</definedName>
    <definedName name="DatRoamLimit_19">'Seznam účastnických smluv'!$W$20</definedName>
    <definedName name="DatRoamLimit_2">'Seznam účastnických smluv'!$W$3</definedName>
    <definedName name="DatRoamLimit_20">'Seznam účastnických smluv'!$W$21</definedName>
    <definedName name="DatRoamLimit_3">'Seznam účastnických smluv'!$W$4</definedName>
    <definedName name="DatRoamLimit_4">'Seznam účastnických smluv'!$W$5</definedName>
    <definedName name="DatRoamLimit_5">'Seznam účastnických smluv'!$W$6</definedName>
    <definedName name="DatRoamLimit_6">'Seznam účastnických smluv'!$W$7</definedName>
    <definedName name="DatRoamLimit_7">'Seznam účastnických smluv'!$W$8</definedName>
    <definedName name="DatRoamLimit_8">'Seznam účastnických smluv'!$W$9</definedName>
    <definedName name="DatRoamLimit_9">'Seznam účastnických smluv'!$W$10</definedName>
    <definedName name="DatRoamZvyhod">'Seznam účastnických smluv'!$S$1</definedName>
    <definedName name="DatRoamZvyhod1_1">'Seznam účastnických smluv'!$S$2</definedName>
    <definedName name="DatRoamZvyhod1_10">'Seznam účastnických smluv'!$S$11</definedName>
    <definedName name="DatRoamZvyhod1_11">'Seznam účastnických smluv'!$S$12</definedName>
    <definedName name="DatRoamZvyhod1_12">'Seznam účastnických smluv'!$S$13</definedName>
    <definedName name="DatRoamZvyhod1_13">'Seznam účastnických smluv'!$S$14</definedName>
    <definedName name="DatRoamZvyhod1_14">'Seznam účastnických smluv'!$S$15</definedName>
    <definedName name="DatRoamZvyhod1_15">'Seznam účastnických smluv'!$S$16</definedName>
    <definedName name="DatRoamZvyhod1_16">'Seznam účastnických smluv'!$S$17</definedName>
    <definedName name="DatRoamZvyhod1_17">'Seznam účastnických smluv'!$S$18</definedName>
    <definedName name="DatRoamZvyhod1_18">'Seznam účastnických smluv'!$S$19</definedName>
    <definedName name="DatRoamZvyhod1_19">'Seznam účastnických smluv'!$S$20</definedName>
    <definedName name="DatRoamZvyhod1_2">'Seznam účastnických smluv'!$S$3</definedName>
    <definedName name="DatRoamZvyhod1_20">'Seznam účastnických smluv'!$S$21</definedName>
    <definedName name="DatRoamZvyhod1_3">'Seznam účastnických smluv'!$S$4</definedName>
    <definedName name="DatRoamZvyhod1_4">'Seznam účastnických smluv'!$S$5</definedName>
    <definedName name="DatRoamZvyhod1_5">'Seznam účastnických smluv'!$S$6</definedName>
    <definedName name="DatRoamZvyhod1_6">'Seznam účastnických smluv'!$S$7</definedName>
    <definedName name="DatRoamZvyhod1_7">'Seznam účastnických smluv'!$S$8</definedName>
    <definedName name="DatRoamZvyhod1_8">'Seznam účastnických smluv'!$S$9</definedName>
    <definedName name="DatRoamZvyhod1_9">'Seznam účastnických smluv'!$S$10</definedName>
    <definedName name="DatRoamZvyhod2_1">'Seznam účastnických smluv'!$T$2</definedName>
    <definedName name="DatRoamZvyhod2_10">'Seznam účastnických smluv'!$T$11</definedName>
    <definedName name="DatRoamZvyhod2_11">'Seznam účastnických smluv'!$T$12</definedName>
    <definedName name="DatRoamZvyhod2_12">'Seznam účastnických smluv'!$T$13</definedName>
    <definedName name="DatRoamZvyhod2_13">'Seznam účastnických smluv'!$T$14</definedName>
    <definedName name="DatRoamZvyhod2_14">'Seznam účastnických smluv'!$T$15</definedName>
    <definedName name="DatRoamZvyhod2_15">'Seznam účastnických smluv'!$T$16</definedName>
    <definedName name="DatRoamZvyhod2_16">'Seznam účastnických smluv'!$T$17</definedName>
    <definedName name="DatRoamZvyhod2_17">'Seznam účastnických smluv'!$T$18</definedName>
    <definedName name="DatRoamZvyhod2_18">'Seznam účastnických smluv'!$T$19</definedName>
    <definedName name="DatRoamZvyhod2_19">'Seznam účastnických smluv'!$T$20</definedName>
    <definedName name="DatRoamZvyhod2_2">'Seznam účastnických smluv'!$T$3</definedName>
    <definedName name="DatRoamZvyhod2_20">'Seznam účastnických smluv'!$T$21</definedName>
    <definedName name="DatRoamZvyhod2_3">'Seznam účastnických smluv'!$T$4</definedName>
    <definedName name="DatRoamZvyhod2_4">'Seznam účastnických smluv'!$T$5</definedName>
    <definedName name="DatRoamZvyhod2_5">'Seznam účastnických smluv'!$T$6</definedName>
    <definedName name="DatRoamZvyhod2_6">'Seznam účastnických smluv'!$T$7</definedName>
    <definedName name="DatRoamZvyhod2_7">'Seznam účastnických smluv'!$T$8</definedName>
    <definedName name="DatRoamZvyhod2_8">'Seznam účastnických smluv'!$T$9</definedName>
    <definedName name="DatRoamZvyhod2_9">'Seznam účastnických smluv'!$T$10</definedName>
    <definedName name="DatRoamZvyhod3_1">'Seznam účastnických smluv'!$U$2</definedName>
    <definedName name="DatRoamZvyhod3_10">'Seznam účastnických smluv'!$U$11</definedName>
    <definedName name="DatRoamZvyhod3_11">'Seznam účastnických smluv'!$U$12</definedName>
    <definedName name="DatRoamZvyhod3_12">'Seznam účastnických smluv'!$U$13</definedName>
    <definedName name="DatRoamZvyhod3_13">'Seznam účastnických smluv'!$U$14</definedName>
    <definedName name="DatRoamZvyhod3_14">'Seznam účastnických smluv'!$U$15</definedName>
    <definedName name="DatRoamZvyhod3_15">'Seznam účastnických smluv'!$U$16</definedName>
    <definedName name="DatRoamZvyhod3_16">'Seznam účastnických smluv'!$U$17</definedName>
    <definedName name="DatRoamZvyhod3_17">'Seznam účastnických smluv'!$U$18</definedName>
    <definedName name="DatRoamZvyhod3_18">'Seznam účastnických smluv'!$U$19</definedName>
    <definedName name="DatRoamZvyhod3_19">'Seznam účastnických smluv'!$U$20</definedName>
    <definedName name="DatRoamZvyhod3_2">'Seznam účastnických smluv'!$U$3</definedName>
    <definedName name="DatRoamZvyhod3_20">'Seznam účastnických smluv'!$U$21</definedName>
    <definedName name="DatRoamZvyhod3_3">'Seznam účastnických smluv'!$U$4</definedName>
    <definedName name="DatRoamZvyhod3_4">'Seznam účastnických smluv'!$U$5</definedName>
    <definedName name="DatRoamZvyhod3_5">'Seznam účastnických smluv'!$U$6</definedName>
    <definedName name="DatRoamZvyhod3_6">'Seznam účastnických smluv'!$U$7</definedName>
    <definedName name="DatRoamZvyhod3_7">'Seznam účastnických smluv'!$U$8</definedName>
    <definedName name="DatRoamZvyhod3_8">'Seznam účastnických smluv'!$U$9</definedName>
    <definedName name="DatRoamZvyhod3_9">'Seznam účastnických smluv'!$U$10</definedName>
    <definedName name="DatRoamZvyhod4_1">'Seznam účastnických smluv'!$V$2</definedName>
    <definedName name="DatRoamZvyhod4_10">'Seznam účastnických smluv'!$V$11</definedName>
    <definedName name="DatRoamZvyhod4_11">'Seznam účastnických smluv'!$V$12</definedName>
    <definedName name="DatRoamZvyhod4_12">'Seznam účastnických smluv'!$V$13</definedName>
    <definedName name="DatRoamZvyhod4_13">'Seznam účastnických smluv'!$V$14</definedName>
    <definedName name="DatRoamZvyhod4_14">'Seznam účastnických smluv'!$V$15</definedName>
    <definedName name="DatRoamZvyhod4_15">'Seznam účastnických smluv'!$V$16</definedName>
    <definedName name="DatRoamZvyhod4_16">'Seznam účastnických smluv'!$V$17</definedName>
    <definedName name="DatRoamZvyhod4_17">'Seznam účastnických smluv'!$V$18</definedName>
    <definedName name="DatRoamZvyhod4_18">'Seznam účastnických smluv'!$V$19</definedName>
    <definedName name="DatRoamZvyhod4_19">'Seznam účastnických smluv'!$V$20</definedName>
    <definedName name="DatRoamZvyhod4_2">'Seznam účastnických smluv'!$V$3</definedName>
    <definedName name="DatRoamZvyhod4_20">'Seznam účastnických smluv'!$V$21</definedName>
    <definedName name="DatRoamZvyhod4_3">'Seznam účastnických smluv'!$V$4</definedName>
    <definedName name="DatRoamZvyhod4_4">'Seznam účastnických smluv'!$V$5</definedName>
    <definedName name="DatRoamZvyhod4_5">'Seznam účastnických smluv'!$V$6</definedName>
    <definedName name="DatRoamZvyhod4_6">'Seznam účastnických smluv'!$V$7</definedName>
    <definedName name="DatRoamZvyhod4_7">'Seznam účastnických smluv'!$V$8</definedName>
    <definedName name="DatRoamZvyhod4_8">'Seznam účastnických smluv'!$V$9</definedName>
    <definedName name="DatRoamZvyhod4_9">'Seznam účastnických smluv'!$V$10</definedName>
    <definedName name="DATrz1">helpsheet!$H$2:$H$19</definedName>
    <definedName name="DATrz2">helpsheet!$I$2:$I$11</definedName>
    <definedName name="DATrz3">helpsheet!$J$2:$J$17</definedName>
    <definedName name="DATrz4">helpsheet!$K$2:$K$16</definedName>
    <definedName name="DatTarifZvyhod">'Seznam účastnických smluv'!$Y$1</definedName>
    <definedName name="DatTarifZvyhod_1">'Seznam účastnických smluv'!$Y$2</definedName>
    <definedName name="DatTarifZvyhod_10">'Seznam účastnických smluv'!$Y$11</definedName>
    <definedName name="DatTarifZvyhod_11">'Seznam účastnických smluv'!$Y$12</definedName>
    <definedName name="DatTarifZvyhod_12">'Seznam účastnických smluv'!$Y$13</definedName>
    <definedName name="DatTarifZvyhod_13">'Seznam účastnických smluv'!$Y$14</definedName>
    <definedName name="DatTarifZvyhod_14">'Seznam účastnických smluv'!$Y$15</definedName>
    <definedName name="DatTarifZvyhod_15">'Seznam účastnických smluv'!$Y$16</definedName>
    <definedName name="DatTarifZvyhod_16">'Seznam účastnických smluv'!$Y$17</definedName>
    <definedName name="DatTarifZvyhod_17">'Seznam účastnických smluv'!$Y$18</definedName>
    <definedName name="DatTarifZvyhod_18">'Seznam účastnických smluv'!$Y$19</definedName>
    <definedName name="DatTarifZvyhod_19">'Seznam účastnických smluv'!$Y$20</definedName>
    <definedName name="DatTarifZvyhod_2">'Seznam účastnických smluv'!$Y$3</definedName>
    <definedName name="DatTarifZvyhod_20">'Seznam účastnických smluv'!$Y$21</definedName>
    <definedName name="DatTarifZvyhod_3">'Seznam účastnických smluv'!$Y$4</definedName>
    <definedName name="DatTarifZvyhod_4">'Seznam účastnických smluv'!$Y$5</definedName>
    <definedName name="DatTarifZvyhod_5">'Seznam účastnických smluv'!$Y$6</definedName>
    <definedName name="DatTarifZvyhod_6">'Seznam účastnických smluv'!$Y$7</definedName>
    <definedName name="DatTarifZvyhod_7">'Seznam účastnických smluv'!$Y$8</definedName>
    <definedName name="DatTarifZvyhod_8">'Seznam účastnických smluv'!$Y$9</definedName>
    <definedName name="DatTarifZvyhod_9">'Seznam účastnických smluv'!$Y$10</definedName>
    <definedName name="DATtzv">helpsheet!$P$2:$P$8</definedName>
    <definedName name="DatumNarozeni">'ÚČASTNICKÁ SMLOUVA'!$E$24</definedName>
    <definedName name="DatumPodpisu">'ÚČASTNICKÁ SMLOUVA'!$C$95</definedName>
    <definedName name="Delivery">'ÚČASTNICKÁ SMLOUVA'!$F$17:$I$27</definedName>
    <definedName name="delivery_borders">'ÚČASTNICKÁ SMLOUVA'!$G$17,'ÚČASTNICKÁ SMLOUVA'!$I$19:$I$25,'ÚČASTNICKÁ SMLOUVA'!$G$21,'ÚČASTNICKÁ SMLOUVA'!$I$26</definedName>
    <definedName name="delivery_kontrola">helpsheet!$AS$22</definedName>
    <definedName name="Delivery_lock">'ÚČASTNICKÁ SMLOUVA'!$I$26:$I$27,'ÚČASTNICKÁ SMLOUVA'!$F$19:$H$26,'ÚČASTNICKÁ SMLOUVA'!$F$16:$I$18,'ÚČASTNICKÁ SMLOUVA'!$I$19:$I$25</definedName>
    <definedName name="delivery_parnter">helpsheet!$AT$2:$AT$3</definedName>
    <definedName name="Delivery_titles">'ÚČASTNICKÁ SMLOUVA'!$F$16:$F$27</definedName>
    <definedName name="DicZajemce">'ÚČASTNICKÁ SMLOUVA'!$E$25</definedName>
    <definedName name="DodAdresa">'ÚČASTNICKÁ SMLOUVA'!$I$17</definedName>
    <definedName name="Downloads">'Seznam účastnických smluv'!$AI$1</definedName>
    <definedName name="Downloads_1">'Seznam účastnických smluv'!$AI$2</definedName>
    <definedName name="Downloads_10">'Seznam účastnických smluv'!$AI$11</definedName>
    <definedName name="Downloads_11">'Seznam účastnických smluv'!$AI$12</definedName>
    <definedName name="Downloads_12">'Seznam účastnických smluv'!$AI$13</definedName>
    <definedName name="Downloads_13">'Seznam účastnických smluv'!$AI$14</definedName>
    <definedName name="Downloads_14">'Seznam účastnických smluv'!$AI$15</definedName>
    <definedName name="Downloads_15">'Seznam účastnických smluv'!$AI$16</definedName>
    <definedName name="Downloads_16">'Seznam účastnických smluv'!$AI$17</definedName>
    <definedName name="Downloads_17">'Seznam účastnických smluv'!$AI$18</definedName>
    <definedName name="Downloads_18">'Seznam účastnických smluv'!$AI$19</definedName>
    <definedName name="Downloads_19">'Seznam účastnických smluv'!$AI$20</definedName>
    <definedName name="Downloads_2">'Seznam účastnických smluv'!$AI$3</definedName>
    <definedName name="Downloads_20">'Seznam účastnických smluv'!$AI$21</definedName>
    <definedName name="Downloads_3">'Seznam účastnických smluv'!$AI$4</definedName>
    <definedName name="Downloads_4">'Seznam účastnických smluv'!$AI$5</definedName>
    <definedName name="Downloads_5">'Seznam účastnických smluv'!$AI$6</definedName>
    <definedName name="Downloads_6">'Seznam účastnických smluv'!$AI$7</definedName>
    <definedName name="Downloads_7">'Seznam účastnických smluv'!$AI$8</definedName>
    <definedName name="Downloads_8">'Seznam účastnických smluv'!$AI$9</definedName>
    <definedName name="Downloads_9">'Seznam účastnických smluv'!$AI$10</definedName>
    <definedName name="downloadslist">helpsheet!$R$2:$R$5</definedName>
    <definedName name="DTRZnew">helpsheet!$I$2:$K$3</definedName>
    <definedName name="DTRZnew1">helpsheet!$I$2:$I$3</definedName>
    <definedName name="DTRZnew2">helpsheet!$J$2:$J$3</definedName>
    <definedName name="DTRZnew3">helpsheet!$K$2:$K$3</definedName>
    <definedName name="DTRZold1">helpsheet!$I$4:$I$11</definedName>
    <definedName name="DTRZold2">helpsheet!$J$4:$J$17</definedName>
    <definedName name="DTRZold3">helpsheet!$K$4:$K$16</definedName>
    <definedName name="Email">'Nové fakturační skupiny'!$P$1</definedName>
    <definedName name="Email_1">'Nové fakturační skupiny'!$P$2</definedName>
    <definedName name="Email_10">'Nové fakturační skupiny'!$P$11</definedName>
    <definedName name="Email_11">'Nové fakturační skupiny'!$P$12</definedName>
    <definedName name="Email_12">'Nové fakturační skupiny'!$P$13</definedName>
    <definedName name="Email_13">'Nové fakturační skupiny'!$P$14</definedName>
    <definedName name="Email_14">'Nové fakturační skupiny'!$P$15</definedName>
    <definedName name="Email_15">'Nové fakturační skupiny'!$P$16</definedName>
    <definedName name="Email_16">'Nové fakturační skupiny'!$P$17</definedName>
    <definedName name="Email_17">'Nové fakturační skupiny'!$P$18</definedName>
    <definedName name="Email_18">'Nové fakturační skupiny'!$P$19</definedName>
    <definedName name="Email_19">'Nové fakturační skupiny'!$P$20</definedName>
    <definedName name="Email_2">'Nové fakturační skupiny'!$P$3</definedName>
    <definedName name="Email_20">'Nové fakturační skupiny'!$P$21</definedName>
    <definedName name="Email_3">'Nové fakturační skupiny'!$P$4</definedName>
    <definedName name="Email_4">'Nové fakturační skupiny'!$P$5</definedName>
    <definedName name="Email_5">'Nové fakturační skupiny'!$P$6</definedName>
    <definedName name="Email_6">'Nové fakturační skupiny'!$P$7</definedName>
    <definedName name="Email_7">'Nové fakturační skupiny'!$P$8</definedName>
    <definedName name="Email_8">'Nové fakturační skupiny'!$P$9</definedName>
    <definedName name="Email_9">'Nové fakturační skupiny'!$P$10</definedName>
    <definedName name="EMAILapprove">'ÚČASTNICKÁ SMLOUVA'!$A$56</definedName>
    <definedName name="EmailDod">'ÚČASTNICKÁ SMLOUVA'!$I$25</definedName>
    <definedName name="EU_reg_1">'Seznam účastnických smluv'!$L$2</definedName>
    <definedName name="EU_reg_10">'Seznam účastnických smluv'!$L$11</definedName>
    <definedName name="EU_reg_11">'Seznam účastnických smluv'!$L$12</definedName>
    <definedName name="EU_reg_12">'Seznam účastnických smluv'!$L$13</definedName>
    <definedName name="EU_reg_13">'Seznam účastnických smluv'!$L$14</definedName>
    <definedName name="EU_reg_14">'Seznam účastnických smluv'!$L$15</definedName>
    <definedName name="EU_reg_15">'Seznam účastnických smluv'!$L$16</definedName>
    <definedName name="EU_reg_16">'Seznam účastnických smluv'!$L$17</definedName>
    <definedName name="EU_reg_17">'Seznam účastnických smluv'!$L$18</definedName>
    <definedName name="EU_reg_18">'Seznam účastnických smluv'!$L$19</definedName>
    <definedName name="EU_reg_19">'Seznam účastnických smluv'!$L$20</definedName>
    <definedName name="EU_reg_2">'Seznam účastnických smluv'!$L$3</definedName>
    <definedName name="EU_reg_20">'Seznam účastnických smluv'!$L$21</definedName>
    <definedName name="EU_reg_3">'Seznam účastnických smluv'!$L$4</definedName>
    <definedName name="EU_reg_4">'Seznam účastnických smluv'!$L$5</definedName>
    <definedName name="EU_reg_5">'Seznam účastnických smluv'!$L$6</definedName>
    <definedName name="EU_reg_6">'Seznam účastnických smluv'!$L$7</definedName>
    <definedName name="EU_reg_7">'Seznam účastnických smluv'!$L$8</definedName>
    <definedName name="EU_reg_8">'Seznam účastnických smluv'!$L$9</definedName>
    <definedName name="EU_reg_9">'Seznam účastnických smluv'!$L$10</definedName>
    <definedName name="EUregulace">'Seznam účastnických smluv'!$L$1</definedName>
    <definedName name="FAKs">helpsheet!$L$2:$L$3</definedName>
    <definedName name="FakturSkup_1">'Seznam účastnických smluv'!$M$2</definedName>
    <definedName name="FakturSkup_10">'Seznam účastnických smluv'!$M$11</definedName>
    <definedName name="FakturSkup_11">'Seznam účastnických smluv'!$M$12</definedName>
    <definedName name="FakturSkup_12">'Seznam účastnických smluv'!$M$13</definedName>
    <definedName name="FakturSkup_13">'Seznam účastnických smluv'!$M$14</definedName>
    <definedName name="FakturSkup_14">'Seznam účastnických smluv'!$M$15</definedName>
    <definedName name="FakturSkup_15">'Seznam účastnických smluv'!$M$16</definedName>
    <definedName name="FakturSkup_16">'Seznam účastnických smluv'!$M$17</definedName>
    <definedName name="FakturSkup_17">'Seznam účastnických smluv'!$M$18</definedName>
    <definedName name="FakturSkup_18">'Seznam účastnických smluv'!$M$19</definedName>
    <definedName name="FakturSkup_19">'Seznam účastnických smluv'!$M$20</definedName>
    <definedName name="FakturSkup_2">'Seznam účastnických smluv'!$M$3</definedName>
    <definedName name="FakturSkup_20">'Seznam účastnických smluv'!$M$21</definedName>
    <definedName name="FakturSkup_3">'Seznam účastnických smluv'!$M$4</definedName>
    <definedName name="FakturSkup_4">'Seznam účastnických smluv'!$M$5</definedName>
    <definedName name="FakturSkup_5">'Seznam účastnických smluv'!$M$6</definedName>
    <definedName name="FakturSkup_6">'Seznam účastnických smluv'!$M$7</definedName>
    <definedName name="FakturSkup_7">'Seznam účastnických smluv'!$M$8</definedName>
    <definedName name="FakturSkup_8">'Seznam účastnických smluv'!$M$9</definedName>
    <definedName name="FakturSkup_9">'Seznam účastnických smluv'!$M$10</definedName>
    <definedName name="Form_code1">'ÚČASTNICKÁ SMLOUVA'!$A$71</definedName>
    <definedName name="Form_code2">'Seznam účastnických smluv'!$P$24</definedName>
    <definedName name="Form_code3">'Seznam účastnických smluv'!$AA$24</definedName>
    <definedName name="Form_code4">'Seznam účastnických smluv'!$AN$24</definedName>
    <definedName name="Form_code5">'Nové fakturační skupiny'!#REF!</definedName>
    <definedName name="FS">'Seznam účastnických smluv'!$M$1</definedName>
    <definedName name="FS_entry_area">'Nové fakturační skupiny'!$B$2:$I$21,'Nové fakturační skupiny'!$K$2:$L$21,'Nové fakturační skupiny'!$N$2:$N$21,'Nové fakturační skupiny'!$P$2:$Q$21</definedName>
    <definedName name="FS_validation_area">'Nové fakturační skupiny'!$I$2:$J$21,'Nové fakturační skupiny'!$M$2:$M$21,'Nové fakturační skupiny'!$O$2:$R$21</definedName>
    <definedName name="FSpodrobnosti0_1">'Seznam účastnických smluv'!$N$2</definedName>
    <definedName name="FSpodrobnosti0_10">'Seznam účastnických smluv'!$N$11</definedName>
    <definedName name="FSpodrobnosti0_11">'Seznam účastnických smluv'!$N$12</definedName>
    <definedName name="FSpodrobnosti0_12">'Seznam účastnických smluv'!$N$13</definedName>
    <definedName name="FSpodrobnosti0_13">'Seznam účastnických smluv'!$N$14</definedName>
    <definedName name="FSpodrobnosti0_14">'Seznam účastnických smluv'!$N$15</definedName>
    <definedName name="FSpodrobnosti0_15">'Seznam účastnických smluv'!$N$16</definedName>
    <definedName name="FSpodrobnosti0_16">'Seznam účastnických smluv'!$N$17</definedName>
    <definedName name="FSpodrobnosti0_17">'Seznam účastnických smluv'!$N$18</definedName>
    <definedName name="FSpodrobnosti0_18">'Seznam účastnických smluv'!$N$19</definedName>
    <definedName name="FSpodrobnosti0_19">'Seznam účastnických smluv'!$N$20</definedName>
    <definedName name="FSpodrobnosti0_2">'Seznam účastnických smluv'!$N$3</definedName>
    <definedName name="FSpodrobnosti0_20">'Seznam účastnických smluv'!$N$21</definedName>
    <definedName name="FSpodrobnosti0_3">'Seznam účastnických smluv'!$N$4</definedName>
    <definedName name="FSpodrobnosti0_4">'Seznam účastnických smluv'!$N$5</definedName>
    <definedName name="FSpodrobnosti0_5">'Seznam účastnických smluv'!$N$6</definedName>
    <definedName name="FSpodrobnosti0_6">'Seznam účastnických smluv'!$N$7</definedName>
    <definedName name="FSpodrobnosti0_7">'Seznam účastnických smluv'!$N$8</definedName>
    <definedName name="FSpodrobnosti0_8">'Seznam účastnických smluv'!$N$9</definedName>
    <definedName name="FSpodrobnosti0_9">'Seznam účastnických smluv'!$N$10</definedName>
    <definedName name="FSpodrobnosti1_1">'Seznam účastnických smluv'!$O$2</definedName>
    <definedName name="FSpodrobnosti1_10">'Seznam účastnických smluv'!$O$11</definedName>
    <definedName name="FSpodrobnosti1_11">'Seznam účastnických smluv'!$O$12</definedName>
    <definedName name="FSpodrobnosti1_12">'Seznam účastnických smluv'!$O$13</definedName>
    <definedName name="FSpodrobnosti1_13">'Seznam účastnických smluv'!$O$14</definedName>
    <definedName name="FSpodrobnosti1_14">'Seznam účastnických smluv'!$O$15</definedName>
    <definedName name="FSpodrobnosti1_15">'Seznam účastnických smluv'!$O$16</definedName>
    <definedName name="FSpodrobnosti1_16">'Seznam účastnických smluv'!$O$17</definedName>
    <definedName name="FSpodrobnosti1_17">'Seznam účastnických smluv'!$O$18</definedName>
    <definedName name="FSpodrobnosti1_18">'Seznam účastnických smluv'!$O$19</definedName>
    <definedName name="FSpodrobnosti1_19">'Seznam účastnických smluv'!$O$20</definedName>
    <definedName name="FSpodrobnosti1_2">'Seznam účastnických smluv'!$O$3</definedName>
    <definedName name="FSpodrobnosti1_20">'Seznam účastnických smluv'!$O$21</definedName>
    <definedName name="FSpodrobnosti1_3">'Seznam účastnických smluv'!$O$4</definedName>
    <definedName name="FSpodrobnosti1_4">'Seznam účastnických smluv'!$O$5</definedName>
    <definedName name="FSpodrobnosti1_5">'Seznam účastnických smluv'!$O$6</definedName>
    <definedName name="FSpodrobnosti1_6">'Seznam účastnických smluv'!$O$7</definedName>
    <definedName name="FSpodrobnosti1_7">'Seznam účastnických smluv'!$O$8</definedName>
    <definedName name="FSpodrobnosti1_8">'Seznam účastnických smluv'!$O$9</definedName>
    <definedName name="FSpodrobnosti1_9">'Seznam účastnických smluv'!$O$10</definedName>
    <definedName name="FSpodrobnosti2_1">'Seznam účastnických smluv'!$P$2</definedName>
    <definedName name="FSpodrobnosti2_10">'Seznam účastnických smluv'!$P$11</definedName>
    <definedName name="FSpodrobnosti2_11">'Seznam účastnických smluv'!$P$12</definedName>
    <definedName name="FSpodrobnosti2_12">'Seznam účastnických smluv'!$P$13</definedName>
    <definedName name="FSpodrobnosti2_13">'Seznam účastnických smluv'!$P$14</definedName>
    <definedName name="FSpodrobnosti2_14">'Seznam účastnických smluv'!$P$15</definedName>
    <definedName name="FSpodrobnosti2_15">'Seznam účastnických smluv'!$P$16</definedName>
    <definedName name="FSpodrobnosti2_16">'Seznam účastnických smluv'!$P$17</definedName>
    <definedName name="FSpodrobnosti2_17">'Seznam účastnických smluv'!$P$18</definedName>
    <definedName name="FSpodrobnosti2_18">'Seznam účastnických smluv'!$P$19</definedName>
    <definedName name="FSpodrobnosti2_19">'Seznam účastnických smluv'!$P$20</definedName>
    <definedName name="FSpodrobnosti2_2">'Seznam účastnických smluv'!$P$3</definedName>
    <definedName name="FSpodrobnosti2_20">'Seznam účastnických smluv'!$P$21</definedName>
    <definedName name="FSpodrobnosti2_3">'Seznam účastnických smluv'!$P$4</definedName>
    <definedName name="FSpodrobnosti2_4">'Seznam účastnických smluv'!$P$5</definedName>
    <definedName name="FSpodrobnosti2_5">'Seznam účastnických smluv'!$P$6</definedName>
    <definedName name="FSpodrobnosti2_6">'Seznam účastnických smluv'!$P$7</definedName>
    <definedName name="FSpodrobnosti2_7">'Seznam účastnických smluv'!$P$8</definedName>
    <definedName name="FSpodrobnosti2_8">'Seznam účastnických smluv'!$P$9</definedName>
    <definedName name="FSpodrobnosti2_9">'Seznam účastnických smluv'!$P$10</definedName>
    <definedName name="HesloProBlok">'Seznam účastnických smluv'!$AK$1</definedName>
    <definedName name="HesloProBLok_1">'Seznam účastnických smluv'!$AK$2</definedName>
    <definedName name="HesloProBLok_10">'Seznam účastnických smluv'!$AK$11</definedName>
    <definedName name="HesloProBLok_11">'Seznam účastnických smluv'!$AK$12</definedName>
    <definedName name="HesloProBLok_12">'Seznam účastnických smluv'!$AK$13</definedName>
    <definedName name="HesloProBLok_13">'Seznam účastnických smluv'!$AK$14</definedName>
    <definedName name="HesloProBLok_14">'Seznam účastnických smluv'!$AK$15</definedName>
    <definedName name="HesloProBLok_15">'Seznam účastnických smluv'!$AK$16</definedName>
    <definedName name="HesloProBLok_16">'Seznam účastnických smluv'!$AK$17</definedName>
    <definedName name="HesloProBLok_17">'Seznam účastnických smluv'!$AK$18</definedName>
    <definedName name="HesloProBLok_18">'Seznam účastnických smluv'!$AK$19</definedName>
    <definedName name="HesloProBLok_19">'Seznam účastnických smluv'!$AK$20</definedName>
    <definedName name="HesloProBLok_2">'Seznam účastnických smluv'!$AK$3</definedName>
    <definedName name="HesloProBLok_20">'Seznam účastnických smluv'!$AK$21</definedName>
    <definedName name="HesloProBLok_3">'Seznam účastnických smluv'!$AK$4</definedName>
    <definedName name="HesloProBLok_4">'Seznam účastnických smluv'!$AK$5</definedName>
    <definedName name="HesloProBLok_5">'Seznam účastnických smluv'!$AK$6</definedName>
    <definedName name="HesloProBLok_6">'Seznam účastnických smluv'!$AK$7</definedName>
    <definedName name="HesloProBLok_7">'Seznam účastnických smluv'!$AK$8</definedName>
    <definedName name="HesloProBLok_8">'Seznam účastnických smluv'!$AK$9</definedName>
    <definedName name="HesloProBLok_9">'Seznam účastnických smluv'!$AK$10</definedName>
    <definedName name="hlasovka">helpsheet!$S$2:$S$4</definedName>
    <definedName name="CheckPriloha2">'Nové fakturační skupiny'!$T$1</definedName>
    <definedName name="ICCID">'Seznam účastnických smluv'!$F$2:$F$21</definedName>
    <definedName name="IcZajemce">'ÚČASTNICKÁ SMLOUVA'!$C$25</definedName>
    <definedName name="JmenoKontakt">'Nové fakturační skupiny'!$C$1</definedName>
    <definedName name="JmenoKontakt_1">'Nové fakturační skupiny'!$C$2</definedName>
    <definedName name="JmenoKontakt_10">'Nové fakturační skupiny'!$C$11</definedName>
    <definedName name="JmenoKontakt_11">'Nové fakturační skupiny'!$C$12</definedName>
    <definedName name="JmenoKontakt_12">'Nové fakturační skupiny'!$C$13</definedName>
    <definedName name="JmenoKontakt_13">'Nové fakturační skupiny'!$C$14</definedName>
    <definedName name="JmenoKontakt_14">'Nové fakturační skupiny'!$C$15</definedName>
    <definedName name="JmenoKontakt_15">'Nové fakturační skupiny'!$C$16</definedName>
    <definedName name="JmenoKontakt_16">'Nové fakturační skupiny'!$C$17</definedName>
    <definedName name="JmenoKontakt_17">'Nové fakturační skupiny'!$C$18</definedName>
    <definedName name="JmenoKontakt_18">'Nové fakturační skupiny'!$C$19</definedName>
    <definedName name="JmenoKontakt_19">'Nové fakturační skupiny'!$C$20</definedName>
    <definedName name="JmenoKontakt_2">'Nové fakturační skupiny'!$C$3</definedName>
    <definedName name="JmenoKontakt_20">'Nové fakturační skupiny'!$C$21</definedName>
    <definedName name="JmenoKontakt_3">'Nové fakturační skupiny'!$C$4</definedName>
    <definedName name="JmenoKontakt_4">'Nové fakturační skupiny'!$C$5</definedName>
    <definedName name="JmenoKontakt_5">'Nové fakturační skupiny'!$C$6</definedName>
    <definedName name="JmenoKontakt_6">'Nové fakturační skupiny'!$C$7</definedName>
    <definedName name="JmenoKontakt_7">'Nové fakturační skupiny'!$C$8</definedName>
    <definedName name="JmenoKontakt_8">'Nové fakturační skupiny'!$C$9</definedName>
    <definedName name="JmenoKontakt_9">'Nové fakturační skupiny'!$C$10</definedName>
    <definedName name="JmenoPrijmeni">'ÚČASTNICKÁ SMLOUVA'!$E$18</definedName>
    <definedName name="JmenoPrijmeniDod">'ÚČASTNICKÁ SMLOUVA'!$I$19</definedName>
    <definedName name="KodBanky">'Nové fakturační skupiny'!$M$1</definedName>
    <definedName name="KodBanky_1">'Nové fakturační skupiny'!$M$2</definedName>
    <definedName name="KodBanky_10">'Nové fakturační skupiny'!$M$11</definedName>
    <definedName name="KodBanky_11">'Nové fakturační skupiny'!$M$12</definedName>
    <definedName name="KodBanky_12">'Nové fakturační skupiny'!$M$13</definedName>
    <definedName name="KodBanky_13">'Nové fakturační skupiny'!$M$14</definedName>
    <definedName name="KodBanky_14">'Nové fakturační skupiny'!$M$15</definedName>
    <definedName name="KodBanky_15">'Nové fakturační skupiny'!$M$16</definedName>
    <definedName name="KodBanky_16">'Nové fakturační skupiny'!$M$17</definedName>
    <definedName name="KodBanky_17">'Nové fakturační skupiny'!$M$18</definedName>
    <definedName name="KodBanky_18">'Nové fakturační skupiny'!$M$19</definedName>
    <definedName name="KodBanky_19">'Nové fakturační skupiny'!$M$20</definedName>
    <definedName name="KodBanky_2">'Nové fakturační skupiny'!$M$3</definedName>
    <definedName name="KodBanky_20">'Nové fakturační skupiny'!$M$21</definedName>
    <definedName name="KodBanky_3">'Nové fakturační skupiny'!$M$4</definedName>
    <definedName name="KodBanky_4">'Nové fakturační skupiny'!$M$5</definedName>
    <definedName name="KodBanky_5">'Nové fakturační skupiny'!$M$6</definedName>
    <definedName name="KodBanky_6">'Nové fakturační skupiny'!$M$7</definedName>
    <definedName name="KodBanky_7">'Nové fakturační skupiny'!$M$8</definedName>
    <definedName name="KodBanky_8">'Nové fakturační skupiny'!$M$9</definedName>
    <definedName name="KodBanky_9">'Nové fakturační skupiny'!$M$10</definedName>
    <definedName name="KodMista">'ÚČASTNICKÁ SMLOUVA'!$I$10</definedName>
    <definedName name="KodProdejce">'ÚČASTNICKÁ SMLOUVA'!$I$12</definedName>
    <definedName name="kontakt_role">'Seznam účastnických smluv'!$AM$1</definedName>
    <definedName name="kontakt_role_1">'Seznam účastnických smluv'!$AM$2</definedName>
    <definedName name="kontakt_role_10">'Seznam účastnických smluv'!$AM$11</definedName>
    <definedName name="kontakt_role_11">'Seznam účastnických smluv'!$AM$12</definedName>
    <definedName name="kontakt_role_12">'Seznam účastnických smluv'!$AM$13</definedName>
    <definedName name="kontakt_role_13">'Seznam účastnických smluv'!$AM$14</definedName>
    <definedName name="kontakt_role_14">'Seznam účastnických smluv'!$AM$15</definedName>
    <definedName name="kontakt_role_15">'Seznam účastnických smluv'!$AM$16</definedName>
    <definedName name="kontakt_role_16">'Seznam účastnických smluv'!$AM$17</definedName>
    <definedName name="kontakt_role_17">'Seznam účastnických smluv'!$AM$18</definedName>
    <definedName name="kontakt_role_18">'Seznam účastnických smluv'!$AM$19</definedName>
    <definedName name="kontakt_role_19">'Seznam účastnických smluv'!$AM$20</definedName>
    <definedName name="kontakt_role_2">'Seznam účastnických smluv'!$AM$3</definedName>
    <definedName name="kontakt_role_20">'Seznam účastnických smluv'!$AM$21</definedName>
    <definedName name="kontakt_role_3">'Seznam účastnických smluv'!$AM$4</definedName>
    <definedName name="kontakt_role_4">'Seznam účastnických smluv'!$AM$5</definedName>
    <definedName name="kontakt_role_5">'Seznam účastnických smluv'!$AM$6</definedName>
    <definedName name="kontakt_role_6">'Seznam účastnických smluv'!$AM$7</definedName>
    <definedName name="kontakt_role_7">'Seznam účastnických smluv'!$AM$8</definedName>
    <definedName name="kontakt_role_8">'Seznam účastnických smluv'!$AM$9</definedName>
    <definedName name="kontakt_role_9">'Seznam účastnických smluv'!$AM$10</definedName>
    <definedName name="Kontakt_role_opt">helpsheet!$AU$2:$AU$3</definedName>
    <definedName name="KontrolaP1">'ÚČASTNICKÁ SMLOUVA'!$B$28</definedName>
    <definedName name="kuryr">'ÚČASTNICKÁ SMLOUVA'!$I$28</definedName>
    <definedName name="kuryr_value">helpsheet!$AT$2</definedName>
    <definedName name="Label_note">'Seznam účastnických smluv'!$AL$1</definedName>
    <definedName name="Label_note_1">'Seznam účastnických smluv'!$AL$2</definedName>
    <definedName name="Label_note_10">'Seznam účastnických smluv'!$AL$11</definedName>
    <definedName name="Label_note_11">'Seznam účastnických smluv'!$AL$12</definedName>
    <definedName name="Label_note_12">'Seznam účastnických smluv'!$AL$13</definedName>
    <definedName name="Label_note_13">'Seznam účastnických smluv'!$AL$14</definedName>
    <definedName name="Label_note_14">'Seznam účastnických smluv'!$AL$15</definedName>
    <definedName name="Label_note_15">'Seznam účastnických smluv'!$AL$16</definedName>
    <definedName name="Label_note_16">'Seznam účastnických smluv'!$AL$17</definedName>
    <definedName name="Label_note_17">'Seznam účastnických smluv'!$AL$18</definedName>
    <definedName name="Label_note_18">'Seznam účastnických smluv'!$AL$19</definedName>
    <definedName name="Label_note_19">'Seznam účastnických smluv'!$AL$20</definedName>
    <definedName name="Label_note_2">'Seznam účastnických smluv'!$AL$3</definedName>
    <definedName name="Label_note_20">'Seznam účastnických smluv'!$AL$21</definedName>
    <definedName name="Label_note_3">'Seznam účastnických smluv'!$AL$4</definedName>
    <definedName name="Label_note_4">'Seznam účastnických smluv'!$AL$5</definedName>
    <definedName name="Label_note_5">'Seznam účastnických smluv'!$AL$6</definedName>
    <definedName name="Label_note_6">'Seznam účastnických smluv'!$AL$7</definedName>
    <definedName name="Label_note_7">'Seznam účastnických smluv'!$AL$8</definedName>
    <definedName name="Label_note_8">'Seznam účastnických smluv'!$AL$9</definedName>
    <definedName name="Label_note_9">'Seznam účastnických smluv'!$AL$10</definedName>
    <definedName name="Limit">'Nové fakturační skupiny'!$N$1</definedName>
    <definedName name="Limit_1">'Nové fakturační skupiny'!$N$2</definedName>
    <definedName name="Limit_10">'Nové fakturační skupiny'!$N$11</definedName>
    <definedName name="Limit_11">'Nové fakturační skupiny'!$N$12</definedName>
    <definedName name="Limit_12">'Nové fakturační skupiny'!$N$13</definedName>
    <definedName name="Limit_13">'Nové fakturační skupiny'!$N$14</definedName>
    <definedName name="Limit_14">'Nové fakturační skupiny'!$N$15</definedName>
    <definedName name="Limit_15">'Nové fakturační skupiny'!$N$16</definedName>
    <definedName name="Limit_16">'Nové fakturační skupiny'!$N$17</definedName>
    <definedName name="Limit_17">'Nové fakturační skupiny'!$N$18</definedName>
    <definedName name="Limit_18">'Nové fakturační skupiny'!$N$19</definedName>
    <definedName name="Limit_19">'Nové fakturační skupiny'!$N$20</definedName>
    <definedName name="Limit_2">'Nové fakturační skupiny'!$N$3</definedName>
    <definedName name="Limit_20">'Nové fakturační skupiny'!$N$21</definedName>
    <definedName name="Limit_3">'Nové fakturační skupiny'!$N$4</definedName>
    <definedName name="Limit_4">'Nové fakturační skupiny'!$N$5</definedName>
    <definedName name="Limit_5">'Nové fakturační skupiny'!$N$6</definedName>
    <definedName name="Limit_6">'Nové fakturační skupiny'!$N$7</definedName>
    <definedName name="Limit_7">'Nové fakturační skupiny'!$N$8</definedName>
    <definedName name="Limit_8">'Nové fakturační skupiny'!$N$9</definedName>
    <definedName name="Limit_9">'Nové fakturační skupiny'!$N$10</definedName>
    <definedName name="Lst_Type">helpsheet!$B$2:$B$5</definedName>
    <definedName name="lstZakazanePiny">helpsheet!$AH$2:$AH$25</definedName>
    <definedName name="Mesto">'Nové fakturační skupiny'!$H$1</definedName>
    <definedName name="Mesto_1">'Nové fakturační skupiny'!$H$2</definedName>
    <definedName name="Mesto_10">'Nové fakturační skupiny'!$H$11</definedName>
    <definedName name="Mesto_11">'Nové fakturační skupiny'!$H$12</definedName>
    <definedName name="Mesto_12">'Nové fakturační skupiny'!$H$13</definedName>
    <definedName name="Mesto_13">'Nové fakturační skupiny'!$H$14</definedName>
    <definedName name="Mesto_14">'Nové fakturační skupiny'!$H$15</definedName>
    <definedName name="Mesto_15">'Nové fakturační skupiny'!$H$16</definedName>
    <definedName name="Mesto_16">'Nové fakturační skupiny'!$H$17</definedName>
    <definedName name="Mesto_17">'Nové fakturační skupiny'!$H$18</definedName>
    <definedName name="Mesto_18">'Nové fakturační skupiny'!$H$19</definedName>
    <definedName name="Mesto_19">'Nové fakturační skupiny'!$H$20</definedName>
    <definedName name="Mesto_2">'Nové fakturační skupiny'!$H$3</definedName>
    <definedName name="Mesto_20">'Nové fakturační skupiny'!$H$21</definedName>
    <definedName name="Mesto_3">'Nové fakturační skupiny'!$H$4</definedName>
    <definedName name="Mesto_4">'Nové fakturační skupiny'!$H$5</definedName>
    <definedName name="Mesto_5">'Nové fakturační skupiny'!$H$6</definedName>
    <definedName name="Mesto_6">'Nové fakturační skupiny'!$H$7</definedName>
    <definedName name="Mesto_7">'Nové fakturační skupiny'!$H$8</definedName>
    <definedName name="Mesto_8">'Nové fakturační skupiny'!$H$9</definedName>
    <definedName name="Mesto_9">'Nové fakturační skupiny'!$H$10</definedName>
    <definedName name="MestoDod">'ÚČASTNICKÁ SMLOUVA'!$I$22</definedName>
    <definedName name="MestoZajemce">'ÚČASTNICKÁ SMLOUVA'!$E$22</definedName>
    <definedName name="MKTapporove">'ÚČASTNICKÁ SMLOUVA'!$A$58</definedName>
    <definedName name="MMS">'Seznam účastnických smluv'!$AE$1</definedName>
    <definedName name="MMS_1">'Seznam účastnických smluv'!$AE$2</definedName>
    <definedName name="MMS_10">'Seznam účastnických smluv'!$AE$11</definedName>
    <definedName name="MMS_11">'Seznam účastnických smluv'!$AE$12</definedName>
    <definedName name="MMS_12">'Seznam účastnických smluv'!$AE$13</definedName>
    <definedName name="MMS_13">'Seznam účastnických smluv'!$AE$14</definedName>
    <definedName name="MMS_14">'Seznam účastnických smluv'!$AE$15</definedName>
    <definedName name="MMS_15">'Seznam účastnických smluv'!$AE$16</definedName>
    <definedName name="MMS_16">'Seznam účastnických smluv'!$AE$17</definedName>
    <definedName name="MMS_17">'Seznam účastnických smluv'!$AE$18</definedName>
    <definedName name="MMS_18">'Seznam účastnických smluv'!$AE$19</definedName>
    <definedName name="MMS_19">'Seznam účastnických smluv'!$AE$20</definedName>
    <definedName name="MMS_2">'Seznam účastnických smluv'!$AE$3</definedName>
    <definedName name="MMS_20">'Seznam účastnických smluv'!$AE$21</definedName>
    <definedName name="MMS_3">'Seznam účastnických smluv'!$AE$4</definedName>
    <definedName name="MMS_4">'Seznam účastnických smluv'!$AE$5</definedName>
    <definedName name="MMS_5">'Seznam účastnických smluv'!$AE$6</definedName>
    <definedName name="MMS_6">'Seznam účastnických smluv'!$AE$7</definedName>
    <definedName name="MMS_7">'Seznam účastnických smluv'!$AE$8</definedName>
    <definedName name="MMS_8">'Seznam účastnických smluv'!$AE$9</definedName>
    <definedName name="MMS_9">'Seznam účastnických smluv'!$AE$10</definedName>
    <definedName name="MSISDN">'Seznam účastnických smluv'!$D$2:$D$21</definedName>
    <definedName name="nahoru">'ÚČASTNICKÁ SMLOUVA'!$A$16</definedName>
    <definedName name="nazev_FS">'Nové fakturační skupiny'!$B$2:$B$21</definedName>
    <definedName name="NazevFS">'Nové fakturační skupiny'!$B$1</definedName>
    <definedName name="NazevFS_1">'Nové fakturační skupiny'!$B$2</definedName>
    <definedName name="NazevFS_10">'Nové fakturační skupiny'!$B$11</definedName>
    <definedName name="NazevFS_11">'Nové fakturační skupiny'!$B$12</definedName>
    <definedName name="NazevFS_12">'Nové fakturační skupiny'!$B$13</definedName>
    <definedName name="NazevFS_13">'Nové fakturační skupiny'!$B$14</definedName>
    <definedName name="NazevFS_14">'Nové fakturační skupiny'!$B$15</definedName>
    <definedName name="NazevFS_15">'Nové fakturační skupiny'!$B$16</definedName>
    <definedName name="NazevFS_16">'Nové fakturační skupiny'!$B$17</definedName>
    <definedName name="NazevFS_17">'Nové fakturační skupiny'!$B$18</definedName>
    <definedName name="NazevFS_18">'Nové fakturační skupiny'!$B$19</definedName>
    <definedName name="NazevFS_19">'Nové fakturační skupiny'!$B$20</definedName>
    <definedName name="NazevFS_2">'Nové fakturační skupiny'!$B$3</definedName>
    <definedName name="NazevFS_20">'Nové fakturační skupiny'!$B$21</definedName>
    <definedName name="NazevFS_3">'Nové fakturační skupiny'!$B$4</definedName>
    <definedName name="NazevFS_4">'Nové fakturační skupiny'!$B$5</definedName>
    <definedName name="NazevFS_5">'Nové fakturační skupiny'!$B$6</definedName>
    <definedName name="NazevFS_6">'Nové fakturační skupiny'!$B$7</definedName>
    <definedName name="NazevFS_7">'Nové fakturační skupiny'!$B$8</definedName>
    <definedName name="NazevFS_8">'Nové fakturační skupiny'!$B$9</definedName>
    <definedName name="NazevFS_9">'Nové fakturační skupiny'!$B$10</definedName>
    <definedName name="Notifikace">helpsheet!$X$2:$X$4</definedName>
    <definedName name="ObchodniFirma">'ÚČASTNICKÁ SMLOUVA'!$C$16:$E$17</definedName>
    <definedName name="ObchodniFirmaDod">'ÚČASTNICKÁ SMLOUVA'!$G$17:$I$18</definedName>
    <definedName name="ObchodniZastupce">'ÚČASTNICKÁ SMLOUVA'!$I$11</definedName>
    <definedName name="Order_type">'Seznam účastnických smluv'!$C$2:$C$21</definedName>
    <definedName name="podpis_dohoda">'Dohoda o přenosu'!$C$30</definedName>
    <definedName name="PodrobnostiFS">'Seznam účastnických smluv'!$N$1</definedName>
    <definedName name="PodrobVypisSluzeb">'Seznam účastnických smluv'!$AA$1</definedName>
    <definedName name="PodrobVypisSluzeb_1">'Seznam účastnických smluv'!$AA$2</definedName>
    <definedName name="PodrobVypisSluzeb_10">'Seznam účastnických smluv'!$AA$11</definedName>
    <definedName name="PodrobVypisSluzeb_11">'Seznam účastnických smluv'!$AA$12</definedName>
    <definedName name="PodrobVypisSluzeb_12">'Seznam účastnických smluv'!$AA$13</definedName>
    <definedName name="PodrobVypisSluzeb_13">'Seznam účastnických smluv'!$AA$14</definedName>
    <definedName name="PodrobVypisSluzeb_14">'Seznam účastnických smluv'!$AA$15</definedName>
    <definedName name="PodrobVypisSluzeb_15">'Seznam účastnických smluv'!$AA$16</definedName>
    <definedName name="PodrobVypisSluzeb_16">'Seznam účastnických smluv'!$AA$17</definedName>
    <definedName name="PodrobVypisSluzeb_17">'Seznam účastnických smluv'!$AA$18</definedName>
    <definedName name="PodrobVypisSluzeb_18">'Seznam účastnických smluv'!$AA$19</definedName>
    <definedName name="PodrobVypisSluzeb_19">'Seznam účastnických smluv'!$AA$20</definedName>
    <definedName name="PodrobVypisSluzeb_2">'Seznam účastnických smluv'!$AA$3</definedName>
    <definedName name="PodrobVypisSluzeb_20">'Seznam účastnických smluv'!$AA$21</definedName>
    <definedName name="PodrobVypisSluzeb_3">'Seznam účastnických smluv'!$AA$4</definedName>
    <definedName name="PodrobVypisSluzeb_4">'Seznam účastnických smluv'!$AA$5</definedName>
    <definedName name="PodrobVypisSluzeb_5">'Seznam účastnických smluv'!$AA$6</definedName>
    <definedName name="PodrobVypisSluzeb_6">'Seznam účastnických smluv'!$AA$7</definedName>
    <definedName name="PodrobVypisSluzeb_7">'Seznam účastnických smluv'!$AA$8</definedName>
    <definedName name="PodrobVypisSluzeb_8">'Seznam účastnických smluv'!$AA$9</definedName>
    <definedName name="PodrobVypisSluzeb_9">'Seznam účastnických smluv'!$AA$10</definedName>
    <definedName name="podrvypis">helpsheet!$Q$2:$Q$2</definedName>
    <definedName name="PorCislo1">'Seznam účastnických smluv'!$B$1</definedName>
    <definedName name="PorCislo1_1">'Seznam účastnických smluv'!$B$2</definedName>
    <definedName name="PorCislo1_10">'Seznam účastnických smluv'!$B$11</definedName>
    <definedName name="PorCislo1_11">'Seznam účastnických smluv'!$B$12</definedName>
    <definedName name="PorCislo1_12">'Seznam účastnických smluv'!$B$13</definedName>
    <definedName name="PorCislo1_13">'Seznam účastnických smluv'!$B$14</definedName>
    <definedName name="PorCislo1_14">'Seznam účastnických smluv'!$B$15</definedName>
    <definedName name="PorCislo1_15">'Seznam účastnických smluv'!$B$16</definedName>
    <definedName name="PorCislo1_16">'Seznam účastnických smluv'!$B$17</definedName>
    <definedName name="PorCislo1_17">'Seznam účastnických smluv'!$B$18</definedName>
    <definedName name="PorCislo1_18">'Seznam účastnických smluv'!$B$19</definedName>
    <definedName name="PorCislo1_19">'Seznam účastnických smluv'!$B$20</definedName>
    <definedName name="PorCislo1_2">'Seznam účastnických smluv'!$B$3</definedName>
    <definedName name="PorCislo1_20">'Seznam účastnických smluv'!$B$21</definedName>
    <definedName name="PorCislo1_3">'Seznam účastnických smluv'!$B$4</definedName>
    <definedName name="PorCislo1_4">'Seznam účastnických smluv'!$B$5</definedName>
    <definedName name="PorCislo1_5">'Seznam účastnických smluv'!$B$6</definedName>
    <definedName name="PorCislo1_6">'Seznam účastnických smluv'!$B$7</definedName>
    <definedName name="PorCislo1_7">'Seznam účastnických smluv'!$B$8</definedName>
    <definedName name="PorCislo1_8">'Seznam účastnických smluv'!$B$9</definedName>
    <definedName name="PorCislo1_9">'Seznam účastnických smluv'!$B$10</definedName>
    <definedName name="PorCislo2">'Seznam účastnických smluv'!$Q$1</definedName>
    <definedName name="PorCislo2_1">'Seznam účastnických smluv'!$Q$2</definedName>
    <definedName name="PorCislo2_10">'Seznam účastnických smluv'!$Q$11</definedName>
    <definedName name="PorCislo2_11">'Seznam účastnických smluv'!$Q$12</definedName>
    <definedName name="PorCislo2_12">'Seznam účastnických smluv'!$Q$13</definedName>
    <definedName name="PorCislo2_13">'Seznam účastnických smluv'!$Q$14</definedName>
    <definedName name="PorCislo2_14">'Seznam účastnických smluv'!$Q$15</definedName>
    <definedName name="PorCislo2_15">'Seznam účastnických smluv'!$Q$16</definedName>
    <definedName name="PorCislo2_16">'Seznam účastnických smluv'!$Q$17</definedName>
    <definedName name="PorCislo2_17">'Seznam účastnických smluv'!$Q$18</definedName>
    <definedName name="PorCislo2_18">'Seznam účastnických smluv'!$Q$19</definedName>
    <definedName name="PorCislo2_19">'Seznam účastnických smluv'!$Q$20</definedName>
    <definedName name="PorCislo2_2">'Seznam účastnických smluv'!$Q$3</definedName>
    <definedName name="PorCislo2_20">'Seznam účastnických smluv'!$Q$21</definedName>
    <definedName name="PorCislo2_3">'Seznam účastnických smluv'!$Q$4</definedName>
    <definedName name="PorCislo2_4">'Seznam účastnických smluv'!$Q$5</definedName>
    <definedName name="PorCislo2_5">'Seznam účastnických smluv'!$Q$6</definedName>
    <definedName name="PorCislo2_6">'Seznam účastnických smluv'!$Q$7</definedName>
    <definedName name="PorCislo2_7">'Seznam účastnických smluv'!$Q$8</definedName>
    <definedName name="PorCislo2_8">'Seznam účastnických smluv'!$Q$9</definedName>
    <definedName name="PorCislo2_9">'Seznam účastnických smluv'!$Q$10</definedName>
    <definedName name="PorCislo3">'Seznam účastnických smluv'!$AC$1</definedName>
    <definedName name="PorCislo3_1">'Seznam účastnických smluv'!$AC$2</definedName>
    <definedName name="PorCislo3_10">'Seznam účastnických smluv'!$AC$11</definedName>
    <definedName name="PorCislo3_11">'Seznam účastnických smluv'!$AC$12</definedName>
    <definedName name="PorCislo3_12">'Seznam účastnických smluv'!$AC$13</definedName>
    <definedName name="PorCislo3_13">'Seznam účastnických smluv'!$AC$14</definedName>
    <definedName name="PorCislo3_14">'Seznam účastnických smluv'!$AC$15</definedName>
    <definedName name="PorCislo3_15">'Seznam účastnických smluv'!$AC$16</definedName>
    <definedName name="PorCislo3_16">'Seznam účastnických smluv'!$AC$17</definedName>
    <definedName name="PorCislo3_17">'Seznam účastnických smluv'!$AC$18</definedName>
    <definedName name="PorCislo3_18">'Seznam účastnických smluv'!$AC$19</definedName>
    <definedName name="PorCislo3_19">'Seznam účastnických smluv'!$AC$20</definedName>
    <definedName name="PorCislo3_2">'Seznam účastnických smluv'!$AC$3</definedName>
    <definedName name="PorCislo3_20">'Seznam účastnických smluv'!$AC$21</definedName>
    <definedName name="PorCislo3_3">'Seznam účastnických smluv'!$AC$4</definedName>
    <definedName name="PorCislo3_4">'Seznam účastnických smluv'!$AC$5</definedName>
    <definedName name="PorCislo3_5">'Seznam účastnických smluv'!$AC$6</definedName>
    <definedName name="PorCislo3_6">'Seznam účastnických smluv'!$AC$7</definedName>
    <definedName name="PorCislo3_7">'Seznam účastnických smluv'!$AC$8</definedName>
    <definedName name="PorCislo3_8">'Seznam účastnických smluv'!$AC$9</definedName>
    <definedName name="PorCislo3_9">'Seznam účastnických smluv'!$AC$10</definedName>
    <definedName name="port_entry">'Příloha Dohody o přenosu'!$B$7:$C$26</definedName>
    <definedName name="PovNavysDatLimit_1">'Seznam účastnických smluv'!$Z$2</definedName>
    <definedName name="PovNavysDatLimit_10">'Seznam účastnických smluv'!$Z$11</definedName>
    <definedName name="PovNavysDatLimit_11">'Seznam účastnických smluv'!$Z$12</definedName>
    <definedName name="PovNavysDatLimit_12">'Seznam účastnických smluv'!$Z$13</definedName>
    <definedName name="PovNavysDatLimit_13">'Seznam účastnických smluv'!$Z$14</definedName>
    <definedName name="PovNavysDatLimit_14">'Seznam účastnických smluv'!$Z$15</definedName>
    <definedName name="PovNavysDatLimit_15">'Seznam účastnických smluv'!$Z$16</definedName>
    <definedName name="PovNavysDatLimit_16">'Seznam účastnických smluv'!$Z$17</definedName>
    <definedName name="PovNavysDatLimit_17">'Seznam účastnických smluv'!$Z$18</definedName>
    <definedName name="PovNavysDatLimit_18">'Seznam účastnických smluv'!$Z$19</definedName>
    <definedName name="PovNavysDatLimit_19">'Seznam účastnických smluv'!$Z$20</definedName>
    <definedName name="PovNavysDatLimit_2">'Seznam účastnických smluv'!$Z$3</definedName>
    <definedName name="PovNavysDatLimit_20">'Seznam účastnických smluv'!$Z$21</definedName>
    <definedName name="PovNavysDatLimit_3">'Seznam účastnických smluv'!$Z$4</definedName>
    <definedName name="PovNavysDatLimit_4">'Seznam účastnických smluv'!$Z$5</definedName>
    <definedName name="PovNavysDatLimit_5">'Seznam účastnických smluv'!$Z$6</definedName>
    <definedName name="PovNavysDatLimit_6">'Seznam účastnických smluv'!$Z$7</definedName>
    <definedName name="PovNavysDatLimit_7">'Seznam účastnických smluv'!$Z$8</definedName>
    <definedName name="PovNavysDatLimit_8">'Seznam účastnických smluv'!$Z$9</definedName>
    <definedName name="PovNavysDatLimit_9">'Seznam účastnických smluv'!$Z$10</definedName>
    <definedName name="povolDAT">helpsheet!$O$2:$O$4</definedName>
    <definedName name="PovolDatSluzeb">'Seznam účastnických smluv'!$X$1</definedName>
    <definedName name="PovolDatSluzeb_1">'Seznam účastnických smluv'!$X$2</definedName>
    <definedName name="PovolDatSluzeb_10">'Seznam účastnických smluv'!$X$11</definedName>
    <definedName name="PovolDatSluzeb_11">'Seznam účastnických smluv'!$X$12</definedName>
    <definedName name="PovolDatSluzeb_12">'Seznam účastnických smluv'!$X$13</definedName>
    <definedName name="PovolDatSluzeb_13">'Seznam účastnických smluv'!$X$14</definedName>
    <definedName name="PovolDatSluzeb_14">'Seznam účastnických smluv'!$X$15</definedName>
    <definedName name="PovolDatSluzeb_15">'Seznam účastnických smluv'!$X$16</definedName>
    <definedName name="PovolDatSluzeb_16">'Seznam účastnických smluv'!$X$17</definedName>
    <definedName name="PovolDatSluzeb_17">'Seznam účastnických smluv'!$X$18</definedName>
    <definedName name="PovolDatSluzeb_18">'Seznam účastnických smluv'!$X$19</definedName>
    <definedName name="PovolDatSluzeb_19">'Seznam účastnických smluv'!$X$20</definedName>
    <definedName name="PovolDatSluzeb_2">'Seznam účastnických smluv'!$X$3</definedName>
    <definedName name="PovolDatSluzeb_20">'Seznam účastnických smluv'!$X$21</definedName>
    <definedName name="PovolDatSluzeb_3">'Seznam účastnických smluv'!$X$4</definedName>
    <definedName name="PovolDatSluzeb_4">'Seznam účastnických smluv'!$X$5</definedName>
    <definedName name="PovolDatSluzeb_5">'Seznam účastnických smluv'!$X$6</definedName>
    <definedName name="PovolDatSluzeb_6">'Seznam účastnických smluv'!$X$7</definedName>
    <definedName name="PovolDatSluzeb_7">'Seznam účastnických smluv'!$X$8</definedName>
    <definedName name="PovolDatSluzeb_8">'Seznam účastnických smluv'!$X$9</definedName>
    <definedName name="PovolDatSluzeb_9">'Seznam účastnických smluv'!$X$10</definedName>
    <definedName name="PovolNavysDatLimit">'Seznam účastnických smluv'!$Z$1</definedName>
    <definedName name="PozPocSluzeb">'Seznam účastnických smluv'!$E$1</definedName>
    <definedName name="PozPocSluzeb_1">'Seznam účastnických smluv'!$E$2</definedName>
    <definedName name="PozPocSluzeb_10">'Seznam účastnických smluv'!$E$11</definedName>
    <definedName name="PozPocSluzeb_11">'Seznam účastnických smluv'!$E$12</definedName>
    <definedName name="PozPocSluzeb_12">'Seznam účastnických smluv'!$E$13</definedName>
    <definedName name="PozPocSluzeb_13">'Seznam účastnických smluv'!$E$14</definedName>
    <definedName name="PozPocSluzeb_14">'Seznam účastnických smluv'!$E$15</definedName>
    <definedName name="PozPocSluzeb_15">'Seznam účastnických smluv'!$E$16</definedName>
    <definedName name="PozPocSluzeb_16">'Seznam účastnických smluv'!$E$17</definedName>
    <definedName name="PozPocSluzeb_17">'Seznam účastnických smluv'!$E$18</definedName>
    <definedName name="PozPocSluzeb_18">'Seznam účastnických smluv'!$E$19</definedName>
    <definedName name="PozPocSluzeb_19">'Seznam účastnických smluv'!$E$20</definedName>
    <definedName name="PozPocSluzeb_2">'Seznam účastnických smluv'!$E$3</definedName>
    <definedName name="PozPocSluzeb_20">'Seznam účastnických smluv'!$E$21</definedName>
    <definedName name="PozPocSluzeb_3">'Seznam účastnických smluv'!$E$4</definedName>
    <definedName name="PozPocSluzeb_4">'Seznam účastnických smluv'!$E$5</definedName>
    <definedName name="PozPocSluzeb_5">'Seznam účastnických smluv'!$E$6</definedName>
    <definedName name="PozPocSluzeb_6">'Seznam účastnických smluv'!$E$7</definedName>
    <definedName name="PozPocSluzeb_7">'Seznam účastnických smluv'!$E$8</definedName>
    <definedName name="PozPocSluzeb_8">'Seznam účastnických smluv'!$E$9</definedName>
    <definedName name="PozPocSluzeb_9">'Seznam účastnických smluv'!$E$10</definedName>
    <definedName name="Prefix_1">'Nové fakturační skupiny'!$K$2</definedName>
    <definedName name="Prefix_10">'Nové fakturační skupiny'!$K$11</definedName>
    <definedName name="Prefix_11">'Nové fakturační skupiny'!$K$12</definedName>
    <definedName name="Prefix_12">'Nové fakturační skupiny'!$K$13</definedName>
    <definedName name="Prefix_13">'Nové fakturační skupiny'!$K$14</definedName>
    <definedName name="Prefix_14">'Nové fakturační skupiny'!$K$15</definedName>
    <definedName name="Prefix_15">'Nové fakturační skupiny'!$K$16</definedName>
    <definedName name="Prefix_16">'Nové fakturační skupiny'!$K$17</definedName>
    <definedName name="Prefix_17">'Nové fakturační skupiny'!$K$18</definedName>
    <definedName name="Prefix_18">'Nové fakturační skupiny'!$K$19</definedName>
    <definedName name="Prefix_19">'Nové fakturační skupiny'!$K$20</definedName>
    <definedName name="Prefix_2">'Nové fakturační skupiny'!$K$3</definedName>
    <definedName name="Prefix_20">'Nové fakturační skupiny'!$K$21</definedName>
    <definedName name="Prefix_3">'Nové fakturační skupiny'!$K$4</definedName>
    <definedName name="Prefix_4">'Nové fakturační skupiny'!$K$5</definedName>
    <definedName name="Prefix_5">'Nové fakturační skupiny'!$K$6</definedName>
    <definedName name="Prefix_6">'Nové fakturační skupiny'!$K$7</definedName>
    <definedName name="Prefix_7">'Nové fakturační skupiny'!$K$8</definedName>
    <definedName name="Prefix_8">'Nové fakturační skupiny'!$K$9</definedName>
    <definedName name="Prefix_9">'Nové fakturační skupiny'!$K$10</definedName>
    <definedName name="PrijmeniFirma">'Nové fakturační skupiny'!$D$1</definedName>
    <definedName name="PrijmeniFirma_1">'Nové fakturační skupiny'!$D$2</definedName>
    <definedName name="PrijmeniFirma_10">'Nové fakturační skupiny'!$D$11</definedName>
    <definedName name="PrijmeniFirma_11">'Nové fakturační skupiny'!$D$12</definedName>
    <definedName name="PrijmeniFirma_12">'Nové fakturační skupiny'!$D$13</definedName>
    <definedName name="PrijmeniFirma_13">'Nové fakturační skupiny'!$D$14</definedName>
    <definedName name="PrijmeniFirma_14">'Nové fakturační skupiny'!$D$15</definedName>
    <definedName name="PrijmeniFirma_15">'Nové fakturační skupiny'!$D$16</definedName>
    <definedName name="PrijmeniFirma_16">'Nové fakturační skupiny'!$D$17</definedName>
    <definedName name="PrijmeniFirma_17">'Nové fakturační skupiny'!$D$18</definedName>
    <definedName name="PrijmeniFirma_18">'Nové fakturační skupiny'!$D$19</definedName>
    <definedName name="PrijmeniFirma_19">'Nové fakturační skupiny'!$D$20</definedName>
    <definedName name="PrijmeniFirma_2">'Nové fakturační skupiny'!$D$3</definedName>
    <definedName name="PrijmeniFirma_20">'Nové fakturační skupiny'!$D$21</definedName>
    <definedName name="PrijmeniFirma_3">'Nové fakturační skupiny'!$D$4</definedName>
    <definedName name="PrijmeniFirma_4">'Nové fakturační skupiny'!$D$5</definedName>
    <definedName name="PrijmeniFirma_5">'Nové fakturační skupiny'!$D$6</definedName>
    <definedName name="PrijmeniFirma_6">'Nové fakturační skupiny'!$D$7</definedName>
    <definedName name="PrijmeniFirma_7">'Nové fakturační skupiny'!$D$8</definedName>
    <definedName name="PrijmeniFirma_8">'Nové fakturační skupiny'!$D$9</definedName>
    <definedName name="PrijmeniFirma_9">'Nové fakturační skupiny'!$D$10</definedName>
    <definedName name="_xlnm.Print_Area" localSheetId="5">'Dohoda o přenosu'!$A$1:$H$43</definedName>
    <definedName name="_xlnm.Print_Area" localSheetId="2">'Nové fakturační skupiny'!$B$1:$S$27</definedName>
    <definedName name="_xlnm.Print_Area" localSheetId="6">'Příloha Dohody o přenosu'!$A$1:$C$26</definedName>
    <definedName name="_xlnm.Print_Area" localSheetId="4">'Seznam účastnických smluv'!$B$1:$AL$23</definedName>
    <definedName name="_xlnm.Print_Area" localSheetId="0">'ÚČASTNICKÁ SMLOUVA'!$A$1:$I$100</definedName>
    <definedName name="PSC">'Nové fakturační skupiny'!$I$1</definedName>
    <definedName name="PSC_1">'Nové fakturační skupiny'!$I$2</definedName>
    <definedName name="PSC_10">'Nové fakturační skupiny'!$I$11</definedName>
    <definedName name="PSC_11">'Nové fakturační skupiny'!$I$12</definedName>
    <definedName name="PSC_12">'Nové fakturační skupiny'!$I$13</definedName>
    <definedName name="PSC_13">'Nové fakturační skupiny'!$I$14</definedName>
    <definedName name="PSC_14">'Nové fakturační skupiny'!$I$15</definedName>
    <definedName name="PSC_15">'Nové fakturační skupiny'!$I$16</definedName>
    <definedName name="PSC_16">'Nové fakturační skupiny'!$I$17</definedName>
    <definedName name="PSC_17">'Nové fakturační skupiny'!$I$18</definedName>
    <definedName name="PSC_18">'Nové fakturační skupiny'!$I$19</definedName>
    <definedName name="PSC_19">'Nové fakturační skupiny'!$I$20</definedName>
    <definedName name="PSC_2">'Nové fakturační skupiny'!$I$3</definedName>
    <definedName name="PSC_20">'Nové fakturační skupiny'!$I$21</definedName>
    <definedName name="PSC_3">'Nové fakturační skupiny'!$I$4</definedName>
    <definedName name="PSC_4">'Nové fakturační skupiny'!$I$5</definedName>
    <definedName name="PSC_5">'Nové fakturační skupiny'!$I$6</definedName>
    <definedName name="PSC_6">'Nové fakturační skupiny'!$I$7</definedName>
    <definedName name="PSC_7">'Nové fakturační skupiny'!$I$8</definedName>
    <definedName name="PSC_8">'Nové fakturační skupiny'!$I$9</definedName>
    <definedName name="PSC_9">'Nové fakturační skupiny'!$I$10</definedName>
    <definedName name="PscDod">'ÚČASTNICKÁ SMLOUVA'!$I$23</definedName>
    <definedName name="PscZajemce">'ÚČASTNICKÁ SMLOUVA'!$E$23</definedName>
    <definedName name="RamcovaSmlouva">'ÚČASTNICKÁ SMLOUVA'!$I$5</definedName>
    <definedName name="Registr_ANO">'ÚČASTNICKÁ SMLOUVA'!$E$27</definedName>
    <definedName name="Registracni_mail">'Seznam účastnických smluv'!$AL$2:$AL$21</definedName>
    <definedName name="RoamingTarif">'Seznam účastnických smluv'!$K$1</definedName>
    <definedName name="RoamingTarif_1">'Seznam účastnických smluv'!$K$2</definedName>
    <definedName name="RoamingTarif_10">'Seznam účastnických smluv'!$K$11</definedName>
    <definedName name="RoamingTarif_11">'Seznam účastnických smluv'!$K$12</definedName>
    <definedName name="RoamingTarif_12">'Seznam účastnických smluv'!$K$13</definedName>
    <definedName name="RoamingTarif_13">'Seznam účastnických smluv'!$K$14</definedName>
    <definedName name="RoamingTarif_14">'Seznam účastnických smluv'!$K$15</definedName>
    <definedName name="RoamingTarif_15">'Seznam účastnických smluv'!$K$16</definedName>
    <definedName name="RoamingTarif_16">'Seznam účastnických smluv'!$K$17</definedName>
    <definedName name="RoamingTarif_17">'Seznam účastnických smluv'!$K$18</definedName>
    <definedName name="RoamingTarif_18">'Seznam účastnických smluv'!$K$19</definedName>
    <definedName name="RoamingTarif_19">'Seznam účastnických smluv'!$K$20</definedName>
    <definedName name="RoamingTarif_2">'Seznam účastnických smluv'!$K$3</definedName>
    <definedName name="RoamingTarif_20">'Seznam účastnických smluv'!$K$21</definedName>
    <definedName name="RoamingTarif_3">'Seznam účastnických smluv'!$K$4</definedName>
    <definedName name="RoamingTarif_4">'Seznam účastnických smluv'!$K$5</definedName>
    <definedName name="RoamingTarif_5">'Seznam účastnických smluv'!$K$6</definedName>
    <definedName name="RoamingTarif_6">'Seznam účastnických smluv'!$K$7</definedName>
    <definedName name="RoamingTarif_7">'Seznam účastnických smluv'!$K$8</definedName>
    <definedName name="RoamingTarif_8">'Seznam účastnických smluv'!$K$9</definedName>
    <definedName name="RoamingTarif_9">'Seznam účastnických smluv'!$K$10</definedName>
    <definedName name="ROAMtarify">helpsheet!$G$2:$G$3</definedName>
    <definedName name="SdelitHesloBlok">'Seznam účastnických smluv'!#REF!</definedName>
    <definedName name="SdelitHesloBlok_1">'Seznam účastnických smluv'!#REF!</definedName>
    <definedName name="SdelitHesloBlok_10">'Seznam účastnických smluv'!#REF!</definedName>
    <definedName name="SdelitHesloBlok_11">'Seznam účastnických smluv'!#REF!</definedName>
    <definedName name="SdelitHesloBlok_12">'Seznam účastnických smluv'!#REF!</definedName>
    <definedName name="SdelitHesloBlok_13">'Seznam účastnických smluv'!#REF!</definedName>
    <definedName name="SdelitHesloBlok_14">'Seznam účastnických smluv'!#REF!</definedName>
    <definedName name="SdelitHesloBlok_15">'Seznam účastnických smluv'!#REF!</definedName>
    <definedName name="SdelitHesloBlok_16">'Seznam účastnických smluv'!#REF!</definedName>
    <definedName name="SdelitHesloBlok_17">'Seznam účastnických smluv'!#REF!</definedName>
    <definedName name="SdelitHesloBlok_18">'Seznam účastnických smluv'!#REF!</definedName>
    <definedName name="SdelitHesloBlok_19">'Seznam účastnických smluv'!#REF!</definedName>
    <definedName name="SdelitHesloBlok_2">'Seznam účastnických smluv'!#REF!</definedName>
    <definedName name="SdelitHesloBlok_20">'Seznam účastnických smluv'!#REF!</definedName>
    <definedName name="SdelitHesloBlok_3">'Seznam účastnických smluv'!#REF!</definedName>
    <definedName name="SdelitHesloBlok_4">'Seznam účastnických smluv'!#REF!</definedName>
    <definedName name="SdelitHesloBlok_5">'Seznam účastnických smluv'!#REF!</definedName>
    <definedName name="SdelitHesloBlok_6">'Seznam účastnických smluv'!#REF!</definedName>
    <definedName name="SdelitHesloBlok_7">'Seznam účastnických smluv'!#REF!</definedName>
    <definedName name="SdelitHesloBlok_8">'Seznam účastnických smluv'!#REF!</definedName>
    <definedName name="SdelitHesloBlok_9">'Seznam účastnických smluv'!#REF!</definedName>
    <definedName name="services_entry_area">'Seznam účastnických smluv'!$D$2:$F$21,'Seznam účastnických smluv'!$H$2:$H$21,'Seznam účastnických smluv'!$J$2:$J$21,'Seznam účastnických smluv'!$O$2:$P$21,'Seznam účastnických smluv'!$AK$2:$AM$21</definedName>
    <definedName name="services_validation_area">'Seznam účastnických smluv'!$C$2:$K$21,'Seznam účastnických smluv'!$M$2:$M$21,'Seznam účastnických smluv'!$O$2:$P$21,'Seznam účastnických smluv'!$S$2:$Y$21,'Seznam účastnických smluv'!$AI$2:$AM$21</definedName>
    <definedName name="SIMkarty">helpsheet!$D$2:$D$5</definedName>
    <definedName name="SMSapprove">'ÚČASTNICKÁ SMLOUVA'!$A$55</definedName>
    <definedName name="SouhlasAudioPremium_1">'Seznam účastnických smluv'!$AF$2</definedName>
    <definedName name="SouhlasAudioPremium_10">'Seznam účastnických smluv'!$AF$11</definedName>
    <definedName name="SouhlasAudioPremium_11">'Seznam účastnických smluv'!$AF$12</definedName>
    <definedName name="SouhlasAudioPremium_12">'Seznam účastnických smluv'!$AF$13</definedName>
    <definedName name="SouhlasAudioPremium_13">'Seznam účastnických smluv'!$AF$14</definedName>
    <definedName name="SouhlasAudioPremium_14">'Seznam účastnických smluv'!$AF$15</definedName>
    <definedName name="SouhlasAudioPremium_15">'Seznam účastnických smluv'!$AF$16</definedName>
    <definedName name="SouhlasAudioPremium_16">'Seznam účastnických smluv'!$AF$17</definedName>
    <definedName name="SouhlasAudioPremium_17">'Seznam účastnických smluv'!$AF$18</definedName>
    <definedName name="SouhlasAudioPremium_18">'Seznam účastnických smluv'!$AF$19</definedName>
    <definedName name="SouhlasAudioPremium_19">'Seznam účastnických smluv'!$AF$20</definedName>
    <definedName name="SouhlasAudioPremium_2">'Seznam účastnických smluv'!$AF$3</definedName>
    <definedName name="SouhlasAudioPremium_20">'Seznam účastnických smluv'!$AF$21</definedName>
    <definedName name="SouhlasAudioPremium_3">'Seznam účastnických smluv'!$AF$4</definedName>
    <definedName name="SouhlasAudioPremium_4">'Seznam účastnických smluv'!$AF$5</definedName>
    <definedName name="SouhlasAudioPremium_5">'Seznam účastnických smluv'!$AF$6</definedName>
    <definedName name="SouhlasAudioPremium_6">'Seznam účastnických smluv'!$AF$7</definedName>
    <definedName name="SouhlasAudioPremium_7">'Seznam účastnických smluv'!$AF$8</definedName>
    <definedName name="SouhlasAudioPremium_8">'Seznam účastnických smluv'!$AF$9</definedName>
    <definedName name="SouhlasAudioPremium_9">'Seznam účastnických smluv'!$AF$10</definedName>
    <definedName name="SouhlasAudiotexPremium">'Seznam účastnických smluv'!$AF$1</definedName>
    <definedName name="SouhlasDMS_SMSplatba_1">'Seznam účastnických smluv'!$AG$2</definedName>
    <definedName name="SouhlasDMS_SMSplatba_10">'Seznam účastnických smluv'!$AG$11</definedName>
    <definedName name="SouhlasDMS_SMSplatba_11">'Seznam účastnických smluv'!$AG$12</definedName>
    <definedName name="SouhlasDMS_SMSplatba_12">'Seznam účastnických smluv'!$AG$13</definedName>
    <definedName name="SouhlasDMS_SMSplatba_13">'Seznam účastnických smluv'!$AG$14</definedName>
    <definedName name="SouhlasDMS_SMSplatba_14">'Seznam účastnických smluv'!$AG$15</definedName>
    <definedName name="SouhlasDMS_SMSplatba_15">'Seznam účastnických smluv'!$AG$16</definedName>
    <definedName name="SouhlasDMS_SMSplatba_16">'Seznam účastnických smluv'!$AG$17</definedName>
    <definedName name="SouhlasDMS_SMSplatba_17">'Seznam účastnických smluv'!$AG$18</definedName>
    <definedName name="SouhlasDMS_SMSplatba_18">'Seznam účastnických smluv'!$AG$19</definedName>
    <definedName name="SouhlasDMS_SMSplatba_19">'Seznam účastnických smluv'!$AG$20</definedName>
    <definedName name="SouhlasDMS_SMSplatba_2">'Seznam účastnických smluv'!$AG$3</definedName>
    <definedName name="SouhlasDMS_SMSplatba_20">'Seznam účastnických smluv'!$AG$21</definedName>
    <definedName name="SouhlasDMS_SMSplatba_3">'Seznam účastnických smluv'!$AG$4</definedName>
    <definedName name="SouhlasDMS_SMSplatba_4">'Seznam účastnických smluv'!$AG$5</definedName>
    <definedName name="SouhlasDMS_SMSplatba_5">'Seznam účastnických smluv'!$AG$6</definedName>
    <definedName name="SouhlasDMS_SMSplatba_6">'Seznam účastnických smluv'!$AG$7</definedName>
    <definedName name="SouhlasDMS_SMSplatba_7">'Seznam účastnických smluv'!$AG$8</definedName>
    <definedName name="SouhlasDMS_SMSplatba_8">'Seznam účastnických smluv'!$AG$9</definedName>
    <definedName name="SouhlasDMS_SMSplatba_9">'Seznam účastnických smluv'!$AG$10</definedName>
    <definedName name="SouhlasDMSaSMSplatba">'Seznam účastnických smluv'!$AG$1</definedName>
    <definedName name="SouhlasMplatba">'Seznam účastnických smluv'!$AH$1</definedName>
    <definedName name="SouhlasMplatba_1">'Seznam účastnických smluv'!$AH$2</definedName>
    <definedName name="SouhlasMplatba_10">'Seznam účastnických smluv'!$AH$11</definedName>
    <definedName name="SouhlasMplatba_11">'Seznam účastnických smluv'!$AH$12</definedName>
    <definedName name="SouhlasMplatba_12">'Seznam účastnických smluv'!$AH$13</definedName>
    <definedName name="SouhlasMplatba_13">'Seznam účastnických smluv'!$AH$14</definedName>
    <definedName name="SouhlasMplatba_14">'Seznam účastnických smluv'!$AH$15</definedName>
    <definedName name="SouhlasMplatba_15">'Seznam účastnických smluv'!$AH$16</definedName>
    <definedName name="SouhlasMplatba_16">'Seznam účastnických smluv'!$AH$17</definedName>
    <definedName name="SouhlasMplatba_17">'Seznam účastnických smluv'!$AH$18</definedName>
    <definedName name="SouhlasMplatba_18">'Seznam účastnických smluv'!$AH$19</definedName>
    <definedName name="SouhlasMplatba_19">'Seznam účastnických smluv'!$AH$20</definedName>
    <definedName name="SouhlasMplatba_2">'Seznam účastnických smluv'!$AH$3</definedName>
    <definedName name="SouhlasMplatba_20">'Seznam účastnických smluv'!$AH$21</definedName>
    <definedName name="SouhlasMplatba_3">'Seznam účastnických smluv'!$AH$4</definedName>
    <definedName name="SouhlasMplatba_4">'Seznam účastnických smluv'!$AH$5</definedName>
    <definedName name="SouhlasMplatba_5">'Seznam účastnických smluv'!$AH$6</definedName>
    <definedName name="SouhlasMplatba_6">'Seznam účastnických smluv'!$AH$7</definedName>
    <definedName name="SouhlasMplatba_7">'Seznam účastnických smluv'!$AH$8</definedName>
    <definedName name="SouhlasMplatba_8">'Seznam účastnických smluv'!$AH$9</definedName>
    <definedName name="SouhlasMplatba_9">'Seznam účastnických smluv'!$AH$10</definedName>
    <definedName name="SU_povinne_kontrola">helpsheet!$AY$22</definedName>
    <definedName name="Tarif">'Seznam účastnických smluv'!$H$1</definedName>
    <definedName name="Tarif_1">'Seznam účastnických smluv'!$H$2</definedName>
    <definedName name="Tarif_10">'Seznam účastnických smluv'!$H$11</definedName>
    <definedName name="Tarif_11">'Seznam účastnických smluv'!$H$12</definedName>
    <definedName name="Tarif_12">'Seznam účastnických smluv'!$H$13</definedName>
    <definedName name="Tarif_13">'Seznam účastnických smluv'!$H$14</definedName>
    <definedName name="Tarif_14">'Seznam účastnických smluv'!$H$15</definedName>
    <definedName name="Tarif_15">'Seznam účastnických smluv'!$H$16</definedName>
    <definedName name="Tarif_16">'Seznam účastnických smluv'!$H$17</definedName>
    <definedName name="Tarif_17">'Seznam účastnických smluv'!$H$18</definedName>
    <definedName name="Tarif_18">'Seznam účastnických smluv'!$H$19</definedName>
    <definedName name="Tarif_19">'Seznam účastnických smluv'!$H$20</definedName>
    <definedName name="Tarif_2">'Seznam účastnických smluv'!$H$3</definedName>
    <definedName name="Tarif_20">'Seznam účastnických smluv'!$H$21</definedName>
    <definedName name="Tarif_3">'Seznam účastnických smluv'!$H$4</definedName>
    <definedName name="Tarif_4">'Seznam účastnických smluv'!$H$5</definedName>
    <definedName name="Tarif_5">'Seznam účastnických smluv'!$H$6</definedName>
    <definedName name="Tarif_6">'Seznam účastnických smluv'!$H$7</definedName>
    <definedName name="Tarif_7">'Seznam účastnických smluv'!$H$8</definedName>
    <definedName name="Tarif_8">'Seznam účastnických smluv'!$H$9</definedName>
    <definedName name="Tarif_9">'Seznam účastnických smluv'!$H$10</definedName>
    <definedName name="Tarify">helpsheet!$E$2:$E$101</definedName>
    <definedName name="TelCislo1">'Seznam účastnických smluv'!$D$1</definedName>
    <definedName name="TelCislo1_1">'Seznam účastnických smluv'!$D$2</definedName>
    <definedName name="TelCislo1_10">'Seznam účastnických smluv'!$D$11</definedName>
    <definedName name="TelCislo1_11">'Seznam účastnických smluv'!$D$12</definedName>
    <definedName name="TelCislo1_12">'Seznam účastnických smluv'!$D$13</definedName>
    <definedName name="TelCislo1_13">'Seznam účastnických smluv'!$D$14</definedName>
    <definedName name="TelCislo1_14">'Seznam účastnických smluv'!$D$15</definedName>
    <definedName name="TelCislo1_15">'Seznam účastnických smluv'!$D$16</definedName>
    <definedName name="TelCislo1_16">'Seznam účastnických smluv'!$D$17</definedName>
    <definedName name="TelCislo1_17">'Seznam účastnických smluv'!$D$18</definedName>
    <definedName name="TelCislo1_18">'Seznam účastnických smluv'!$D$19</definedName>
    <definedName name="TelCislo1_19">'Seznam účastnických smluv'!$D$20</definedName>
    <definedName name="TelCislo1_2">'Seznam účastnických smluv'!$D$3</definedName>
    <definedName name="TelCislo1_20">'Seznam účastnických smluv'!$D$21</definedName>
    <definedName name="TelCislo1_3">'Seznam účastnických smluv'!$D$4</definedName>
    <definedName name="TelCislo1_4">'Seznam účastnických smluv'!$D$5</definedName>
    <definedName name="TelCislo1_5">'Seznam účastnických smluv'!$D$6</definedName>
    <definedName name="TelCislo1_6">'Seznam účastnických smluv'!$D$7</definedName>
    <definedName name="TelCislo1_7">'Seznam účastnických smluv'!$D$8</definedName>
    <definedName name="TelCislo1_8">'Seznam účastnických smluv'!$D$9</definedName>
    <definedName name="TelCislo1_9">'Seznam účastnických smluv'!$D$10</definedName>
    <definedName name="TelCislo2">'Seznam účastnických smluv'!$R$1</definedName>
    <definedName name="TelCislo2_1">'Seznam účastnických smluv'!$R$2</definedName>
    <definedName name="TelCislo2_10">'Seznam účastnických smluv'!$R$11</definedName>
    <definedName name="TelCislo2_11">'Seznam účastnických smluv'!$R$12</definedName>
    <definedName name="TelCislo2_12">'Seznam účastnických smluv'!$R$13</definedName>
    <definedName name="TelCislo2_13">'Seznam účastnických smluv'!$R$14</definedName>
    <definedName name="TelCislo2_14">'Seznam účastnických smluv'!$R$15</definedName>
    <definedName name="TelCislo2_15">'Seznam účastnických smluv'!$R$16</definedName>
    <definedName name="TelCislo2_16">'Seznam účastnických smluv'!$R$17</definedName>
    <definedName name="TelCislo2_17">'Seznam účastnických smluv'!$R$18</definedName>
    <definedName name="TelCislo2_18">'Seznam účastnických smluv'!$R$19</definedName>
    <definedName name="TelCislo2_19">'Seznam účastnických smluv'!$R$20</definedName>
    <definedName name="TelCislo2_2">'Seznam účastnických smluv'!$R$3</definedName>
    <definedName name="TelCislo2_20">'Seznam účastnických smluv'!$R$21</definedName>
    <definedName name="TelCislo2_3">'Seznam účastnických smluv'!$R$4</definedName>
    <definedName name="TelCislo2_4">'Seznam účastnických smluv'!$R$5</definedName>
    <definedName name="TelCislo2_5">'Seznam účastnických smluv'!$R$6</definedName>
    <definedName name="TelCislo2_6">'Seznam účastnických smluv'!$R$7</definedName>
    <definedName name="TelCislo2_7">'Seznam účastnických smluv'!$R$8</definedName>
    <definedName name="TelCislo2_8">'Seznam účastnických smluv'!$R$9</definedName>
    <definedName name="TelCislo2_9">'Seznam účastnických smluv'!$R$10</definedName>
    <definedName name="TelCislo3">'Seznam účastnických smluv'!$AD$1</definedName>
    <definedName name="TelCislo3_1">'Seznam účastnických smluv'!$AD$2</definedName>
    <definedName name="TelCislo3_10">'Seznam účastnických smluv'!$AD$11</definedName>
    <definedName name="TelCislo3_11">'Seznam účastnických smluv'!$AD$12</definedName>
    <definedName name="TelCislo3_12">'Seznam účastnických smluv'!$AD$13</definedName>
    <definedName name="TelCislo3_13">'Seznam účastnických smluv'!$AD$14</definedName>
    <definedName name="TelCislo3_14">'Seznam účastnických smluv'!$AD$15</definedName>
    <definedName name="TelCislo3_15">'Seznam účastnických smluv'!$AD$16</definedName>
    <definedName name="TelCislo3_16">'Seznam účastnických smluv'!$AD$17</definedName>
    <definedName name="TelCislo3_17">'Seznam účastnických smluv'!$AD$18</definedName>
    <definedName name="TelCislo3_18">'Seznam účastnických smluv'!$AD$19</definedName>
    <definedName name="TelCislo3_19">'Seznam účastnických smluv'!$AD$20</definedName>
    <definedName name="TelCislo3_2">'Seznam účastnických smluv'!$AD$3</definedName>
    <definedName name="TelCislo3_20">'Seznam účastnických smluv'!$AD$21</definedName>
    <definedName name="TelCislo3_3">'Seznam účastnických smluv'!$AD$4</definedName>
    <definedName name="TelCislo3_4">'Seznam účastnických smluv'!$AD$5</definedName>
    <definedName name="TelCislo3_5">'Seznam účastnických smluv'!$AD$6</definedName>
    <definedName name="TelCislo3_6">'Seznam účastnických smluv'!$AD$7</definedName>
    <definedName name="TelCislo3_7">'Seznam účastnických smluv'!$AD$8</definedName>
    <definedName name="TelCislo3_8">'Seznam účastnických smluv'!$AD$9</definedName>
    <definedName name="TelCislo3_9">'Seznam účastnických smluv'!$AD$10</definedName>
    <definedName name="TelefonDod">'ÚČASTNICKÁ SMLOUVA'!$I$24</definedName>
    <definedName name="TempCell">'ÚČASTNICKÁ SMLOUVA'!$F$14</definedName>
    <definedName name="TerminAktivSIM">'Seznam účastnických smluv'!$I$1</definedName>
    <definedName name="TerminAktivSIM_1">'Seznam účastnických smluv'!$J$2</definedName>
    <definedName name="TerminAktivSIM_10">'Seznam účastnických smluv'!$J$11</definedName>
    <definedName name="TerminAktivSIM_11">'Seznam účastnických smluv'!$J$12</definedName>
    <definedName name="TerminAktivSIM_12">'Seznam účastnických smluv'!$J$13</definedName>
    <definedName name="TerminAktivSIM_13">'Seznam účastnických smluv'!$J$14</definedName>
    <definedName name="TerminAktivSIM_14">'Seznam účastnických smluv'!$J$15</definedName>
    <definedName name="TerminAktivSIM_15">'Seznam účastnických smluv'!$J$16</definedName>
    <definedName name="TerminAktivSIM_16">'Seznam účastnických smluv'!$J$17</definedName>
    <definedName name="TerminAktivSIM_17">'Seznam účastnických smluv'!$J$18</definedName>
    <definedName name="TerminAktivSIM_18">'Seznam účastnických smluv'!$J$19</definedName>
    <definedName name="TerminAktivSIM_19">'Seznam účastnických smluv'!$J$20</definedName>
    <definedName name="TerminAktivSIM_2">'Seznam účastnických smluv'!$J$3</definedName>
    <definedName name="TerminAktivSIM_20">'Seznam účastnických smluv'!$J$21</definedName>
    <definedName name="TerminAktivSIM_3">'Seznam účastnických smluv'!$J$4</definedName>
    <definedName name="TerminAktivSIM_4">'Seznam účastnických smluv'!$J$5</definedName>
    <definedName name="TerminAktivSIM_5">'Seznam účastnických smluv'!$J$6</definedName>
    <definedName name="TerminAktivSIM_6">'Seznam účastnických smluv'!$J$7</definedName>
    <definedName name="TerminAktivSIM_7">'Seznam účastnických smluv'!$J$8</definedName>
    <definedName name="TerminAktivSIM_8">'Seznam účastnických smluv'!$J$9</definedName>
    <definedName name="TerminAktivSIM_9">'Seznam účastnických smluv'!$J$10</definedName>
    <definedName name="TerminAktivSIM2_1">'Seznam účastnických smluv'!$I$2</definedName>
    <definedName name="TerminAktivSIM2_10">'Seznam účastnických smluv'!$I$11</definedName>
    <definedName name="TerminAktivSIM2_11">'Seznam účastnických smluv'!$I$12</definedName>
    <definedName name="TerminAktivSIM2_12">'Seznam účastnických smluv'!$I$13</definedName>
    <definedName name="TerminAktivSIM2_13">'Seznam účastnických smluv'!$I$14</definedName>
    <definedName name="TerminAktivSIM2_14">'Seznam účastnických smluv'!$I$15</definedName>
    <definedName name="TerminAktivSIM2_15">'Seznam účastnických smluv'!$I$16</definedName>
    <definedName name="TerminAktivSIM2_16">'Seznam účastnických smluv'!$I$17</definedName>
    <definedName name="TerminAktivSIM2_17">'Seznam účastnických smluv'!$I$18</definedName>
    <definedName name="TerminAktivSIM2_18">'Seznam účastnických smluv'!$I$19</definedName>
    <definedName name="TerminAktivSIM2_19">'Seznam účastnických smluv'!$I$20</definedName>
    <definedName name="TerminAktivSIM2_2">'Seznam účastnických smluv'!$I$3</definedName>
    <definedName name="TerminAktivSIM2_20">'Seznam účastnických smluv'!$I$21</definedName>
    <definedName name="TerminAktivSIM2_3">'Seznam účastnických smluv'!$I$4</definedName>
    <definedName name="TerminAktivSIM2_4">'Seznam účastnických smluv'!$I$5</definedName>
    <definedName name="TerminAktivSIM2_5">'Seznam účastnických smluv'!$I$6</definedName>
    <definedName name="TerminAktivSIM2_6">'Seznam účastnických smluv'!$I$7</definedName>
    <definedName name="TerminAktivSIM2_7">'Seznam účastnických smluv'!$I$8</definedName>
    <definedName name="TerminAktivSIM2_8">'Seznam účastnických smluv'!$I$9</definedName>
    <definedName name="TerminAktivSIM2_9">'Seznam účastnických smluv'!$I$10</definedName>
    <definedName name="Today">helpsheet!$AM$2</definedName>
    <definedName name="Typ_SIM">'Seznam účastnických smluv'!$G$2:$G$21</definedName>
    <definedName name="TYPaktivace">helpsheet!$F$2:$F$4</definedName>
    <definedName name="TypObj">'Seznam účastnických smluv'!$C$1</definedName>
    <definedName name="TypObjednavky_1">'Seznam účastnických smluv'!$C$2</definedName>
    <definedName name="TypObjednavky_10">'Seznam účastnických smluv'!$C$11</definedName>
    <definedName name="TypObjednavky_11">'Seznam účastnických smluv'!$C$12</definedName>
    <definedName name="TypObjednavky_12">'Seznam účastnických smluv'!$C$13</definedName>
    <definedName name="TypObjednavky_13">'Seznam účastnických smluv'!$C$14</definedName>
    <definedName name="TypObjednavky_14">'Seznam účastnických smluv'!$C$15</definedName>
    <definedName name="TypObjednavky_15">'Seznam účastnických smluv'!$C$16</definedName>
    <definedName name="TypObjednavky_16">'Seznam účastnických smluv'!$C$17</definedName>
    <definedName name="TypObjednavky_17">'Seznam účastnických smluv'!$C$18</definedName>
    <definedName name="TypObjednavky_18">'Seznam účastnických smluv'!$C$19</definedName>
    <definedName name="TypObjednavky_19">'Seznam účastnických smluv'!$C$20</definedName>
    <definedName name="TypObjednavky_2">'Seznam účastnických smluv'!$C$3</definedName>
    <definedName name="TypObjednavky_20">'Seznam účastnických smluv'!$C$21</definedName>
    <definedName name="TypObjednavky_3">'Seznam účastnických smluv'!$C$4</definedName>
    <definedName name="TypObjednavky_4">'Seznam účastnických smluv'!$C$5</definedName>
    <definedName name="TypObjednavky_5">'Seznam účastnických smluv'!$C$6</definedName>
    <definedName name="TypObjednavky_6">'Seznam účastnických smluv'!$C$7</definedName>
    <definedName name="TypObjednavky_7">'Seznam účastnických smluv'!$C$8</definedName>
    <definedName name="TypObjednavky_8">'Seznam účastnických smluv'!$C$9</definedName>
    <definedName name="TypObjednavky_9">'Seznam účastnických smluv'!$C$10</definedName>
    <definedName name="TypSIM">'Seznam účastnických smluv'!$G$1</definedName>
    <definedName name="TypSIM_1">'Seznam účastnických smluv'!$G$2</definedName>
    <definedName name="TypSIM_10">'Seznam účastnických smluv'!$G$11</definedName>
    <definedName name="TypSIM_11">'Seznam účastnických smluv'!$G$12</definedName>
    <definedName name="TypSIM_12">'Seznam účastnických smluv'!$G$13</definedName>
    <definedName name="TypSIM_13">'Seznam účastnických smluv'!$G$14</definedName>
    <definedName name="TypSIM_14">'Seznam účastnických smluv'!$G$15</definedName>
    <definedName name="TypSIM_15">'Seznam účastnických smluv'!$G$16</definedName>
    <definedName name="TypSIM_16">'Seznam účastnických smluv'!$G$17</definedName>
    <definedName name="TypSIM_17">'Seznam účastnických smluv'!$G$18</definedName>
    <definedName name="TypSIM_18">'Seznam účastnických smluv'!$G$19</definedName>
    <definedName name="TypSIM_19">'Seznam účastnických smluv'!$G$20</definedName>
    <definedName name="TypSIM_2">'Seznam účastnických smluv'!$G$3</definedName>
    <definedName name="TypSIM_20">'Seznam účastnických smluv'!$G$21</definedName>
    <definedName name="TypSIM_3">'Seznam účastnických smluv'!$G$4</definedName>
    <definedName name="TypSIM_4">'Seznam účastnických smluv'!$G$5</definedName>
    <definedName name="TypSIM_5">'Seznam účastnických smluv'!$G$6</definedName>
    <definedName name="TypSIM_6">'Seznam účastnických smluv'!$G$7</definedName>
    <definedName name="TypSIM_7">'Seznam účastnických smluv'!$G$8</definedName>
    <definedName name="TypSIM_8">'Seznam účastnických smluv'!$G$9</definedName>
    <definedName name="TypSIM_9">'Seznam účastnických smluv'!$G$10</definedName>
    <definedName name="typUhrady">helpsheet!$U$2:$U$3</definedName>
    <definedName name="TypVyuct">helpsheet!$W$2:$W$2</definedName>
    <definedName name="TypVyuctSluzeb">'Nové fakturační skupiny'!$O$1</definedName>
    <definedName name="TypVyuctSluzeb_1">'Nové fakturační skupiny'!$O$2</definedName>
    <definedName name="TypVyuctSluzeb_10">'Nové fakturační skupiny'!$O$11</definedName>
    <definedName name="TypVyuctSluzeb_11">'Nové fakturační skupiny'!$O$12</definedName>
    <definedName name="TypVyuctSluzeb_12">'Nové fakturační skupiny'!$O$13</definedName>
    <definedName name="TypVyuctSluzeb_13">'Nové fakturační skupiny'!$O$14</definedName>
    <definedName name="TypVyuctSluzeb_14">'Nové fakturační skupiny'!$O$15</definedName>
    <definedName name="TypVyuctSluzeb_15">'Nové fakturační skupiny'!$O$16</definedName>
    <definedName name="TypVyuctSluzeb_16">'Nové fakturační skupiny'!$O$17</definedName>
    <definedName name="TypVyuctSluzeb_17">'Nové fakturační skupiny'!$O$18</definedName>
    <definedName name="TypVyuctSluzeb_18">'Nové fakturační skupiny'!$O$19</definedName>
    <definedName name="TypVyuctSluzeb_19">'Nové fakturační skupiny'!$O$20</definedName>
    <definedName name="TypVyuctSluzeb_2">'Nové fakturační skupiny'!$O$3</definedName>
    <definedName name="TypVyuctSluzeb_20">'Nové fakturační skupiny'!$O$21</definedName>
    <definedName name="TypVyuctSluzeb_3">'Nové fakturační skupiny'!$O$4</definedName>
    <definedName name="TypVyuctSluzeb_4">'Nové fakturační skupiny'!$O$5</definedName>
    <definedName name="TypVyuctSluzeb_5">'Nové fakturační skupiny'!$O$6</definedName>
    <definedName name="TypVyuctSluzeb_6">'Nové fakturační skupiny'!$O$7</definedName>
    <definedName name="TypVyuctSluzeb_7">'Nové fakturační skupiny'!$O$8</definedName>
    <definedName name="TypVyuctSluzeb_8">'Nové fakturační skupiny'!$O$9</definedName>
    <definedName name="TypVyuctSluzeb_9">'Nové fakturační skupiny'!$O$10</definedName>
    <definedName name="TypZaznSluzby">'Seznam účastnických smluv'!$AJ$1</definedName>
    <definedName name="TypZaznSluzby_1">'Seznam účastnických smluv'!$AJ$2</definedName>
    <definedName name="TypZaznSluzby_10">'Seznam účastnických smluv'!$AJ$11</definedName>
    <definedName name="TypZaznSluzby_11">'Seznam účastnických smluv'!$AJ$12</definedName>
    <definedName name="TypZaznSluzby_12">'Seznam účastnických smluv'!$AJ$13</definedName>
    <definedName name="TypZaznSluzby_13">'Seznam účastnických smluv'!$AJ$14</definedName>
    <definedName name="TypZaznSluzby_14">'Seznam účastnických smluv'!$AJ$15</definedName>
    <definedName name="TypZaznSluzby_15">'Seznam účastnických smluv'!$AJ$16</definedName>
    <definedName name="TypZaznSluzby_16">'Seznam účastnických smluv'!$AJ$17</definedName>
    <definedName name="TypZaznSluzby_17">'Seznam účastnických smluv'!$AJ$18</definedName>
    <definedName name="TypZaznSluzby_18">'Seznam účastnických smluv'!$AJ$19</definedName>
    <definedName name="TypZaznSluzby_19">'Seznam účastnických smluv'!$AJ$20</definedName>
    <definedName name="TypZaznSluzby_2">'Seznam účastnických smluv'!$AJ$3</definedName>
    <definedName name="TypZaznSluzby_20">'Seznam účastnických smluv'!$AJ$21</definedName>
    <definedName name="TypZaznSluzby_3">'Seznam účastnických smluv'!$AJ$4</definedName>
    <definedName name="TypZaznSluzby_4">'Seznam účastnických smluv'!$AJ$5</definedName>
    <definedName name="TypZaznSluzby_5">'Seznam účastnických smluv'!$AJ$6</definedName>
    <definedName name="TypZaznSluzby_6">'Seznam účastnických smluv'!$AJ$7</definedName>
    <definedName name="TypZaznSluzby_7">'Seznam účastnických smluv'!$AJ$8</definedName>
    <definedName name="TypZaznSluzby_8">'Seznam účastnických smluv'!$AJ$9</definedName>
    <definedName name="TypZaznSluzby_9">'Seznam účastnických smluv'!$AJ$10</definedName>
    <definedName name="Ulice">'Nové fakturační skupiny'!$E$1</definedName>
    <definedName name="Ulice_1">'Nové fakturační skupiny'!$E$2</definedName>
    <definedName name="Ulice_10">'Nové fakturační skupiny'!$E$11</definedName>
    <definedName name="Ulice_11">'Nové fakturační skupiny'!$E$12</definedName>
    <definedName name="Ulice_12">'Nové fakturační skupiny'!$E$13</definedName>
    <definedName name="Ulice_13">'Nové fakturační skupiny'!$E$14</definedName>
    <definedName name="Ulice_14">'Nové fakturační skupiny'!$E$15</definedName>
    <definedName name="Ulice_15">'Nové fakturační skupiny'!$E$16</definedName>
    <definedName name="Ulice_16">'Nové fakturační skupiny'!$E$17</definedName>
    <definedName name="Ulice_17">'Nové fakturační skupiny'!$E$18</definedName>
    <definedName name="Ulice_18">'Nové fakturační skupiny'!$E$19</definedName>
    <definedName name="Ulice_19">'Nové fakturační skupiny'!$E$20</definedName>
    <definedName name="Ulice_2">'Nové fakturační skupiny'!$E$3</definedName>
    <definedName name="Ulice_20">'Nové fakturační skupiny'!$E$21</definedName>
    <definedName name="Ulice_3">'Nové fakturační skupiny'!$E$4</definedName>
    <definedName name="Ulice_4">'Nové fakturační skupiny'!$E$5</definedName>
    <definedName name="Ulice_5">'Nové fakturační skupiny'!$E$6</definedName>
    <definedName name="Ulice_6">'Nové fakturační skupiny'!$E$7</definedName>
    <definedName name="Ulice_7">'Nové fakturační skupiny'!$E$8</definedName>
    <definedName name="Ulice_8">'Nové fakturační skupiny'!$E$9</definedName>
    <definedName name="Ulice_9">'Nové fakturační skupiny'!$E$10</definedName>
    <definedName name="UliceDod">'ÚČASTNICKÁ SMLOUVA'!$I$20</definedName>
    <definedName name="UliceZajemce">'ÚČASTNICKÁ SMLOUVA'!$E$20</definedName>
    <definedName name="US_entry_area">'ÚČASTNICKÁ SMLOUVA'!$I$5,'ÚČASTNICKÁ SMLOUVA'!$I$10,'ÚČASTNICKÁ SMLOUVA'!$I$11,'ÚČASTNICKÁ SMLOUVA'!$I$12,'ÚČASTNICKÁ SMLOUVA'!$G$17,'ÚČASTNICKÁ SMLOUVA'!$I$19,'ÚČASTNICKÁ SMLOUVA'!$I$20,'ÚČASTNICKÁ SMLOUVA'!$I$21,'ÚČASTNICKÁ SMLOUVA'!$G$21,'ÚČASTNICKÁ SMLOUVA'!$I$22,'ÚČASTNICKÁ SMLOUVA'!$I$23,'ÚČASTNICKÁ SMLOUVA'!$I$24,'ÚČASTNICKÁ SMLOUVA'!$I$25,'ÚČASTNICKÁ SMLOUVA'!$E$25,'ÚČASTNICKÁ SMLOUVA'!$C$25,'ÚČASTNICKÁ SMLOUVA'!$E$24,'ÚČASTNICKÁ SMLOUVA'!$E$23,'ÚČASTNICKÁ SMLOUVA'!$E$22,'ÚČASTNICKÁ SMLOUVA'!$E$21,'ÚČASTNICKÁ SMLOUVA'!$C$21,'ÚČASTNICKÁ SMLOUVA'!$E$20,'ÚČASTNICKÁ SMLOUVA'!$E$18,'ÚČASTNICKÁ SMLOUVA'!$C$16,'ÚČASTNICKÁ SMLOUVA'!$C$95</definedName>
    <definedName name="US_oblig">'ÚČASTNICKÁ SMLOUVA'!$I$5,'ÚČASTNICKÁ SMLOUVA'!$C$16:$E$17,'ÚČASTNICKÁ SMLOUVA'!$E$20,'ÚČASTNICKÁ SMLOUVA'!$E$22,'ÚČASTNICKÁ SMLOUVA'!$E$23,'ÚČASTNICKÁ SMLOUVA'!$C$25,'ÚČASTNICKÁ SMLOUVA'!$C$95:$E$96</definedName>
    <definedName name="US_oblig_delivery">'ÚČASTNICKÁ SMLOUVA'!$I$19,'ÚČASTNICKÁ SMLOUVA'!$I$20,'ÚČASTNICKÁ SMLOUVA'!$G$21,'ÚČASTNICKÁ SMLOUVA'!$I$22,'ÚČASTNICKÁ SMLOUVA'!$I$23,'ÚČASTNICKÁ SMLOUVA'!$I$24,'ÚČASTNICKÁ SMLOUVA'!$I$26</definedName>
    <definedName name="US_validation_area">'ÚČASTNICKÁ SMLOUVA'!$I$5,'ÚČASTNICKÁ SMLOUVA'!$E$23,'ÚČASTNICKÁ SMLOUVA'!$E$24,'ÚČASTNICKÁ SMLOUVA'!$C$25,'ÚČASTNICKÁ SMLOUVA'!$E$26,'ÚČASTNICKÁ SMLOUVA'!$I$26,'ÚČASTNICKÁ SMLOUVA'!$I$25,'ÚČASTNICKÁ SMLOUVA'!$I$24,'ÚČASTNICKÁ SMLOUVA'!$I$23,'ÚČASTNICKÁ SMLOUVA'!$C$95:$E$96</definedName>
    <definedName name="validace_FS">helpsheet!$AL$2:$AL$21</definedName>
    <definedName name="VOICEapprove">'ÚČASTNICKÁ SMLOUVA'!$A$57</definedName>
    <definedName name="ZasilatEmail">'Nové fakturační skupiny'!$R$1</definedName>
    <definedName name="ZasilatEmail_1">'Nové fakturační skupiny'!$R$2</definedName>
    <definedName name="ZasilatEmail_10">'Nové fakturační skupiny'!$R$11</definedName>
    <definedName name="ZasilatEmail_11">'Nové fakturační skupiny'!$R$12</definedName>
    <definedName name="ZasilatEmail_12">'Nové fakturační skupiny'!$R$13</definedName>
    <definedName name="ZasilatEmail_13">'Nové fakturační skupiny'!$R$14</definedName>
    <definedName name="ZasilatEmail_14">'Nové fakturační skupiny'!$R$15</definedName>
    <definedName name="ZasilatEmail_15">'Nové fakturační skupiny'!$R$16</definedName>
    <definedName name="ZasilatEmail_16">'Nové fakturační skupiny'!$R$17</definedName>
    <definedName name="ZasilatEmail_17">'Nové fakturační skupiny'!$R$18</definedName>
    <definedName name="ZasilatEmail_18">'Nové fakturační skupiny'!$R$19</definedName>
    <definedName name="ZasilatEmail_19">'Nové fakturační skupiny'!$R$20</definedName>
    <definedName name="ZasilatEmail_2">'Nové fakturační skupiny'!$R$3</definedName>
    <definedName name="ZasilatEmail_20">'Nové fakturační skupiny'!$R$21</definedName>
    <definedName name="ZasilatEmail_3">'Nové fakturační skupiny'!$R$4</definedName>
    <definedName name="ZasilatEmail_4">'Nové fakturační skupiny'!$R$5</definedName>
    <definedName name="ZasilatEmail_5">'Nové fakturační skupiny'!$R$6</definedName>
    <definedName name="ZasilatEmail_6">'Nové fakturační skupiny'!$R$7</definedName>
    <definedName name="ZasilatEmail_7">'Nové fakturační skupiny'!$R$8</definedName>
    <definedName name="ZasilatEmail_8">'Nové fakturační skupiny'!$R$9</definedName>
    <definedName name="ZasilatEmail_9">'Nové fakturační skupiny'!$R$10</definedName>
    <definedName name="ZpusobUhrady">'Nové fakturační skupiny'!$J$1</definedName>
    <definedName name="ZpusobUhrady_1">'Nové fakturační skupiny'!$J$2</definedName>
    <definedName name="ZpusobUhrady_10">'Nové fakturační skupiny'!$J$11</definedName>
    <definedName name="ZpusobUhrady_11">'Nové fakturační skupiny'!$J$12</definedName>
    <definedName name="ZpusobUhrady_12">'Nové fakturační skupiny'!$J$13</definedName>
    <definedName name="ZpusobUhrady_13">'Nové fakturační skupiny'!$J$14</definedName>
    <definedName name="ZpusobUhrady_14">'Nové fakturační skupiny'!$J$15</definedName>
    <definedName name="ZpusobUhrady_15">'Nové fakturační skupiny'!$J$16</definedName>
    <definedName name="ZpusobUhrady_16">'Nové fakturační skupiny'!$J$17</definedName>
    <definedName name="ZpusobUhrady_17">'Nové fakturační skupiny'!$J$18</definedName>
    <definedName name="ZpusobUhrady_18">'Nové fakturační skupiny'!$J$19</definedName>
    <definedName name="ZpusobUhrady_19">'Nové fakturační skupiny'!$J$20</definedName>
    <definedName name="ZpusobUhrady_2">'Nové fakturační skupiny'!$J$3</definedName>
    <definedName name="ZpusobUhrady_20">'Nové fakturační skupiny'!$J$21</definedName>
    <definedName name="ZpusobUhrady_3">'Nové fakturační skupiny'!$J$4</definedName>
    <definedName name="ZpusobUhrady_4">'Nové fakturační skupiny'!$J$5</definedName>
    <definedName name="ZpusobUhrady_5">'Nové fakturační skupiny'!$J$6</definedName>
    <definedName name="ZpusobUhrady_6">'Nové fakturační skupiny'!$J$7</definedName>
    <definedName name="ZpusobUhrady_7">'Nové fakturační skupiny'!$J$8</definedName>
    <definedName name="ZpusobUhrady_8">'Nové fakturační skupiny'!$J$9</definedName>
    <definedName name="ZpusobUhrady_9">'Nové fakturační skupiny'!$J$10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3" i="2" l="1"/>
  <c r="A3" i="2" s="1"/>
  <c r="AN4" i="2"/>
  <c r="A4" i="2" s="1"/>
  <c r="AN5" i="2"/>
  <c r="A5" i="2" s="1"/>
  <c r="AN6" i="2"/>
  <c r="A6" i="2" s="1"/>
  <c r="AN7" i="2"/>
  <c r="A7" i="2" s="1"/>
  <c r="AN8" i="2"/>
  <c r="AN9" i="2"/>
  <c r="A9" i="2" s="1"/>
  <c r="AN10" i="2"/>
  <c r="A10" i="2" s="1"/>
  <c r="AN11" i="2"/>
  <c r="A11" i="2" s="1"/>
  <c r="AN12" i="2"/>
  <c r="A12" i="2" s="1"/>
  <c r="AN13" i="2"/>
  <c r="AN14" i="2"/>
  <c r="AN15" i="2"/>
  <c r="A15" i="2" s="1"/>
  <c r="AN16" i="2"/>
  <c r="A16" i="2" s="1"/>
  <c r="AN17" i="2"/>
  <c r="A17" i="2" s="1"/>
  <c r="AN18" i="2"/>
  <c r="A18" i="2" s="1"/>
  <c r="AN19" i="2"/>
  <c r="A19" i="2" s="1"/>
  <c r="AN20" i="2"/>
  <c r="A20" i="2" s="1"/>
  <c r="AN21" i="2"/>
  <c r="A21" i="2" s="1"/>
  <c r="AN2" i="2"/>
  <c r="A2" i="2" s="1"/>
  <c r="C30" i="7"/>
  <c r="N21" i="2"/>
  <c r="AD21" i="2"/>
  <c r="R21" i="2"/>
  <c r="N20" i="2"/>
  <c r="AD20" i="2"/>
  <c r="R20" i="2"/>
  <c r="N19" i="2"/>
  <c r="AD19" i="2"/>
  <c r="R19" i="2"/>
  <c r="N18" i="2"/>
  <c r="AD18" i="2"/>
  <c r="R18" i="2"/>
  <c r="N17" i="2"/>
  <c r="AD17" i="2"/>
  <c r="R17" i="2"/>
  <c r="N16" i="2"/>
  <c r="AD16" i="2"/>
  <c r="R16" i="2"/>
  <c r="N15" i="2"/>
  <c r="AD15" i="2"/>
  <c r="R15" i="2"/>
  <c r="A14" i="2"/>
  <c r="N14" i="2"/>
  <c r="AD14" i="2"/>
  <c r="R14" i="2"/>
  <c r="A13" i="2"/>
  <c r="N13" i="2"/>
  <c r="AD13" i="2"/>
  <c r="R13" i="2"/>
  <c r="N12" i="2"/>
  <c r="AD12" i="2"/>
  <c r="R12" i="2"/>
  <c r="N11" i="2"/>
  <c r="AD11" i="2"/>
  <c r="R11" i="2"/>
  <c r="N10" i="2"/>
  <c r="AD10" i="2"/>
  <c r="R10" i="2"/>
  <c r="N9" i="2"/>
  <c r="AD9" i="2"/>
  <c r="R9" i="2"/>
  <c r="A8" i="2"/>
  <c r="N8" i="2"/>
  <c r="AD8" i="2"/>
  <c r="R8" i="2"/>
  <c r="N7" i="2"/>
  <c r="AD7" i="2"/>
  <c r="R7" i="2"/>
  <c r="N6" i="2"/>
  <c r="AD6" i="2"/>
  <c r="R6" i="2"/>
  <c r="N5" i="2"/>
  <c r="AD5" i="2"/>
  <c r="R5" i="2"/>
  <c r="N4" i="2"/>
  <c r="AD4" i="2"/>
  <c r="R4" i="2"/>
  <c r="N3" i="2"/>
  <c r="AD3" i="2"/>
  <c r="R3" i="2"/>
  <c r="N2" i="2"/>
  <c r="AD2" i="2"/>
  <c r="R2" i="2"/>
  <c r="U3" i="4"/>
  <c r="U4" i="4"/>
  <c r="U5" i="4"/>
  <c r="U6" i="4"/>
  <c r="U7" i="4"/>
  <c r="U8" i="4"/>
  <c r="U9" i="4"/>
  <c r="U10" i="4"/>
  <c r="U11" i="4"/>
  <c r="U12" i="4"/>
  <c r="U13" i="4"/>
  <c r="U14" i="4"/>
  <c r="U15" i="4"/>
  <c r="U16" i="4"/>
  <c r="U17" i="4"/>
  <c r="U18" i="4"/>
  <c r="U19" i="4"/>
  <c r="U20" i="4"/>
  <c r="U21" i="4"/>
  <c r="U2" i="4"/>
  <c r="AR5" i="3" l="1"/>
  <c r="AR6" i="3"/>
  <c r="AR7" i="3"/>
  <c r="AR9" i="3"/>
  <c r="AR10" i="3"/>
  <c r="AR12" i="3"/>
  <c r="AR13" i="3"/>
  <c r="AR14" i="3"/>
  <c r="AR15" i="3"/>
  <c r="AR17" i="3"/>
  <c r="AR18" i="3"/>
  <c r="AR20" i="3" l="1"/>
  <c r="AR11" i="3"/>
  <c r="AR19" i="3"/>
  <c r="AR21" i="3"/>
  <c r="AR16" i="3"/>
  <c r="AR8" i="3"/>
  <c r="B15" i="1"/>
  <c r="AY8" i="3" l="1"/>
  <c r="AS8" i="3" s="1"/>
  <c r="AY15" i="3"/>
  <c r="AS15" i="3" s="1"/>
  <c r="AY7" i="3"/>
  <c r="AS7" i="3" s="1"/>
  <c r="AY14" i="3"/>
  <c r="AS14" i="3" s="1"/>
  <c r="AY6" i="3"/>
  <c r="AS6" i="3" s="1"/>
  <c r="AY21" i="3"/>
  <c r="AS21" i="3" s="1"/>
  <c r="AY13" i="3"/>
  <c r="AS13" i="3" s="1"/>
  <c r="AY16" i="3"/>
  <c r="AS16" i="3" s="1"/>
  <c r="AY19" i="3"/>
  <c r="AS19" i="3" s="1"/>
  <c r="AY11" i="3"/>
  <c r="AS11" i="3" s="1"/>
  <c r="AY12" i="3"/>
  <c r="AS12" i="3" s="1"/>
  <c r="AY20" i="3"/>
  <c r="AS20" i="3" s="1"/>
  <c r="AY18" i="3"/>
  <c r="AS18" i="3" s="1"/>
  <c r="AY10" i="3"/>
  <c r="AS10" i="3" s="1"/>
  <c r="AY5" i="3"/>
  <c r="AS5" i="3" s="1"/>
  <c r="AY17" i="3"/>
  <c r="AS17" i="3" s="1"/>
  <c r="AY9" i="3"/>
  <c r="AS9" i="3" s="1"/>
  <c r="F21" i="1"/>
  <c r="F20" i="1"/>
  <c r="F23" i="1"/>
  <c r="G28" i="1" l="1"/>
  <c r="G27" i="1"/>
  <c r="T2" i="4" l="1"/>
  <c r="AL2" i="3" s="1"/>
  <c r="AM2" i="3" l="1"/>
  <c r="A96" i="1"/>
  <c r="D27" i="8" l="1"/>
  <c r="E27" i="1" l="1"/>
  <c r="I28" i="1" l="1"/>
  <c r="A2" i="4" l="1"/>
  <c r="A3" i="4"/>
  <c r="AH24" i="3" l="1"/>
  <c r="AN3" i="3" l="1"/>
  <c r="AN4" i="3"/>
  <c r="AN5" i="3"/>
  <c r="AN6" i="3"/>
  <c r="AN7" i="3"/>
  <c r="AN8" i="3"/>
  <c r="AN9" i="3"/>
  <c r="AN10" i="3"/>
  <c r="AN11" i="3"/>
  <c r="AN12" i="3"/>
  <c r="AN13" i="3"/>
  <c r="AN14" i="3"/>
  <c r="AN15" i="3"/>
  <c r="AN16" i="3"/>
  <c r="AN17" i="3"/>
  <c r="AN18" i="3"/>
  <c r="AN19" i="3"/>
  <c r="AN20" i="3"/>
  <c r="AN21" i="3"/>
  <c r="AN2" i="3"/>
  <c r="AO2" i="3" s="1"/>
  <c r="AP3" i="3"/>
  <c r="AP4" i="3"/>
  <c r="AP5" i="3"/>
  <c r="AP6" i="3"/>
  <c r="AP7" i="3"/>
  <c r="AP8" i="3"/>
  <c r="AP9" i="3"/>
  <c r="AP10" i="3"/>
  <c r="AP11" i="3"/>
  <c r="AP12" i="3"/>
  <c r="AP13" i="3"/>
  <c r="AP14" i="3"/>
  <c r="AP15" i="3"/>
  <c r="AP16" i="3"/>
  <c r="AP17" i="3"/>
  <c r="AP18" i="3"/>
  <c r="AP19" i="3"/>
  <c r="AP20" i="3"/>
  <c r="AP21" i="3"/>
  <c r="AP2" i="3"/>
  <c r="AO5" i="3" l="1"/>
  <c r="AO3" i="3"/>
  <c r="AO17" i="3"/>
  <c r="AO13" i="3"/>
  <c r="AO9" i="3"/>
  <c r="AO19" i="3"/>
  <c r="AO18" i="3"/>
  <c r="AO14" i="3"/>
  <c r="AO10" i="3"/>
  <c r="AO12" i="3"/>
  <c r="AO8" i="3"/>
  <c r="AO4" i="3"/>
  <c r="AO7" i="3"/>
  <c r="AO20" i="3"/>
  <c r="AO6" i="3"/>
  <c r="A14" i="8" s="1"/>
  <c r="D14" i="8" s="1"/>
  <c r="AO11" i="3"/>
  <c r="AO16" i="3"/>
  <c r="AO15" i="3"/>
  <c r="AO21" i="3"/>
  <c r="D18" i="7"/>
  <c r="A11" i="8" l="1"/>
  <c r="D11" i="8" s="1"/>
  <c r="A16" i="8"/>
  <c r="D16" i="8" s="1"/>
  <c r="A8" i="8"/>
  <c r="A21" i="8"/>
  <c r="D21" i="8" s="1"/>
  <c r="A10" i="8"/>
  <c r="D10" i="8" s="1"/>
  <c r="A13" i="8"/>
  <c r="D13" i="8" s="1"/>
  <c r="A23" i="8"/>
  <c r="D23" i="8" s="1"/>
  <c r="A26" i="8"/>
  <c r="D26" i="8" s="1"/>
  <c r="A25" i="8"/>
  <c r="D25" i="8" s="1"/>
  <c r="A15" i="8"/>
  <c r="D15" i="8" s="1"/>
  <c r="A20" i="8"/>
  <c r="D20" i="8" s="1"/>
  <c r="A17" i="8"/>
  <c r="D17" i="8" s="1"/>
  <c r="A7" i="8"/>
  <c r="A12" i="8"/>
  <c r="D12" i="8" s="1"/>
  <c r="A9" i="8"/>
  <c r="A18" i="8"/>
  <c r="D18" i="8" s="1"/>
  <c r="A19" i="8"/>
  <c r="D19" i="8" s="1"/>
  <c r="A24" i="8"/>
  <c r="D24" i="8" s="1"/>
  <c r="A22" i="8"/>
  <c r="D22" i="8" s="1"/>
  <c r="A4" i="4"/>
  <c r="A5" i="4"/>
  <c r="A6" i="4"/>
  <c r="A7" i="4"/>
  <c r="A8" i="4"/>
  <c r="A9" i="4"/>
  <c r="A10" i="4"/>
  <c r="A11" i="4"/>
  <c r="A12" i="4"/>
  <c r="A13" i="4"/>
  <c r="A14" i="4"/>
  <c r="A15" i="4"/>
  <c r="A16" i="4"/>
  <c r="A17" i="4"/>
  <c r="A18" i="4"/>
  <c r="A19" i="4"/>
  <c r="A20" i="4"/>
  <c r="A21" i="4"/>
  <c r="D9" i="8" l="1"/>
  <c r="AR3" i="3"/>
  <c r="D8" i="8"/>
  <c r="D7" i="8"/>
  <c r="AY3" i="3" l="1"/>
  <c r="AR4" i="3"/>
  <c r="AY4" i="3"/>
  <c r="AR2" i="3"/>
  <c r="AS2" i="3" s="1"/>
  <c r="AY2" i="3"/>
  <c r="AS3" i="3"/>
  <c r="AY22" i="3"/>
  <c r="B3" i="8"/>
  <c r="H5" i="7"/>
  <c r="D16" i="7"/>
  <c r="D19" i="7"/>
  <c r="AS4" i="3" l="1"/>
  <c r="AS22" i="3" s="1"/>
  <c r="J26" i="1" s="1"/>
  <c r="T21" i="4"/>
  <c r="AL21" i="3" s="1"/>
  <c r="T20" i="4"/>
  <c r="AL20" i="3" s="1"/>
  <c r="T19" i="4"/>
  <c r="AL19" i="3" s="1"/>
  <c r="T18" i="4"/>
  <c r="AL18" i="3" s="1"/>
  <c r="T17" i="4"/>
  <c r="AL17" i="3" s="1"/>
  <c r="T16" i="4"/>
  <c r="AL16" i="3" s="1"/>
  <c r="T15" i="4"/>
  <c r="AL15" i="3" s="1"/>
  <c r="T14" i="4"/>
  <c r="AL14" i="3" s="1"/>
  <c r="T13" i="4"/>
  <c r="AL13" i="3" s="1"/>
  <c r="T12" i="4"/>
  <c r="AL12" i="3" s="1"/>
  <c r="T11" i="4"/>
  <c r="AL11" i="3" s="1"/>
  <c r="T10" i="4"/>
  <c r="AL10" i="3" s="1"/>
  <c r="T9" i="4"/>
  <c r="AL9" i="3" s="1"/>
  <c r="T8" i="4"/>
  <c r="AL8" i="3" s="1"/>
  <c r="T7" i="4"/>
  <c r="AL7" i="3" s="1"/>
  <c r="T6" i="4"/>
  <c r="AL6" i="3" s="1"/>
  <c r="T5" i="4"/>
  <c r="AL5" i="3" s="1"/>
  <c r="T4" i="4"/>
  <c r="AL4" i="3" s="1"/>
  <c r="T3" i="4"/>
  <c r="AL3" i="3" s="1"/>
  <c r="AK21" i="3" l="1"/>
  <c r="AK3" i="3"/>
  <c r="AK4" i="3"/>
  <c r="AK5" i="3"/>
  <c r="AK6" i="3"/>
  <c r="AK7" i="3"/>
  <c r="AK8" i="3"/>
  <c r="AK9" i="3"/>
  <c r="AK10" i="3"/>
  <c r="AK11" i="3"/>
  <c r="AK12" i="3"/>
  <c r="AK13" i="3"/>
  <c r="AK14" i="3"/>
  <c r="AK15" i="3"/>
  <c r="AK16" i="3"/>
  <c r="AK17" i="3"/>
  <c r="AK18" i="3"/>
  <c r="AK19" i="3"/>
  <c r="AK20" i="3"/>
  <c r="AK2" i="3"/>
  <c r="AJ2" i="3" l="1"/>
  <c r="AJ14" i="3"/>
  <c r="AJ3" i="3"/>
  <c r="AJ7" i="3"/>
  <c r="AJ11" i="3"/>
  <c r="AJ15" i="3"/>
  <c r="AJ19" i="3"/>
  <c r="AJ10" i="3"/>
  <c r="AJ4" i="3"/>
  <c r="AJ8" i="3"/>
  <c r="AJ12" i="3"/>
  <c r="AJ16" i="3"/>
  <c r="AJ20" i="3"/>
  <c r="AJ6" i="3"/>
  <c r="AJ18" i="3"/>
  <c r="AJ5" i="3"/>
  <c r="AJ9" i="3"/>
  <c r="AJ13" i="3"/>
  <c r="AJ17" i="3"/>
  <c r="AJ21" i="3"/>
  <c r="A15" i="1" l="1"/>
  <c r="A1" i="2"/>
  <c r="B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Novotný Ctibor</author>
  </authors>
  <commentList>
    <comment ref="C27" authorId="0" shapeId="0" xr:uid="{0BE0877F-8A18-4154-8F87-2234DD7BAB91}">
      <text>
        <r>
          <rPr>
            <b/>
            <sz val="8"/>
            <color indexed="81"/>
            <rFont val="Tahoma"/>
            <family val="2"/>
            <charset val="238"/>
          </rPr>
          <t xml:space="preserve">T-Mobile:
</t>
        </r>
        <r>
          <rPr>
            <sz val="8"/>
            <color indexed="81"/>
            <rFont val="Tahoma"/>
            <family val="2"/>
            <charset val="238"/>
          </rPr>
          <t>Označte „Ano“ v případě, že podmiňuje-li zákon č. 340/2015 Sb., o registru smluv, ve znění pozdějších předpisů, nabytí účinnosti Účastnické smlouvy jejím uveřejněním v registru smluv. V opačném případě označte „Ne“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Novotný Ctibor</author>
  </authors>
  <commentList>
    <comment ref="Z1" authorId="0" shapeId="0" xr:uid="{00000000-0006-0000-0100-000002000000}">
      <text>
        <r>
          <rPr>
            <b/>
            <sz val="9"/>
            <color indexed="81"/>
            <rFont val="Tahoma"/>
            <family val="2"/>
            <charset val="238"/>
          </rPr>
          <t>T-Mobile:</t>
        </r>
        <r>
          <rPr>
            <sz val="9"/>
            <color indexed="81"/>
            <rFont val="Tahoma"/>
            <family val="2"/>
            <charset val="238"/>
          </rPr>
          <t xml:space="preserve">
</t>
        </r>
        <r>
          <rPr>
            <sz val="8"/>
            <color indexed="81"/>
            <rFont val="Tahoma"/>
            <family val="2"/>
            <charset val="238"/>
          </rPr>
          <t>Povolení koncovým uživatelům provádět zpoplatněné navyšování datového limitu o 1000 MB bez nutné znalosti administrátorského hesla. Pro povolení zvolte křížek.</t>
        </r>
      </text>
    </comment>
  </commentList>
</comments>
</file>

<file path=xl/sharedStrings.xml><?xml version="1.0" encoding="utf-8"?>
<sst xmlns="http://schemas.openxmlformats.org/spreadsheetml/2006/main" count="427" uniqueCount="391">
  <si>
    <t>ÚČASTNICKÁ SMLOUVA</t>
  </si>
  <si>
    <t>Zákaznické centrum - Business</t>
  </si>
  <si>
    <t xml:space="preserve">800 73 73 33, business@t-mobile.cz </t>
  </si>
  <si>
    <t xml:space="preserve">www.t-mobile.cz </t>
  </si>
  <si>
    <t>OPERÁTOR</t>
  </si>
  <si>
    <t>T-Mobile Czech Republic a.s.</t>
  </si>
  <si>
    <t>Tomíčkova 2144/1, 148 00 Praha 4</t>
  </si>
  <si>
    <t>IČ 649 49 681, DIČ CZ64949681</t>
  </si>
  <si>
    <t>Zapsaný do OR u Městského soudu</t>
  </si>
  <si>
    <t>v Praze, oddíl B, vložka 3787</t>
  </si>
  <si>
    <t>ZÁJEMCE</t>
  </si>
  <si>
    <t>Kód prodejního místa</t>
  </si>
  <si>
    <t>Prodejce, kód</t>
  </si>
  <si>
    <t>kurýr</t>
  </si>
  <si>
    <t>Obch.zástupce, kód, adresa</t>
  </si>
  <si>
    <r>
      <t>Obchodní firma</t>
    </r>
    <r>
      <rPr>
        <sz val="9"/>
        <color rgb="FFFF0000"/>
        <rFont val="Arial"/>
        <family val="2"/>
      </rPr>
      <t>*</t>
    </r>
  </si>
  <si>
    <r>
      <t>IČ</t>
    </r>
    <r>
      <rPr>
        <sz val="9"/>
        <color rgb="FFFF0000"/>
        <rFont val="Arial"/>
        <family val="2"/>
      </rPr>
      <t>*</t>
    </r>
  </si>
  <si>
    <t>ZÁVĚREČNÁ</t>
  </si>
  <si>
    <t>UJEDNÁNÍ</t>
  </si>
  <si>
    <t>SMLUVNÍ UJEDNÁNÍ</t>
  </si>
  <si>
    <t>H</t>
  </si>
  <si>
    <t>A</t>
  </si>
  <si>
    <t>M</t>
  </si>
  <si>
    <t>P</t>
  </si>
  <si>
    <t>U</t>
  </si>
  <si>
    <t>N</t>
  </si>
  <si>
    <t>W</t>
  </si>
  <si>
    <t>Profi na míru 1</t>
  </si>
  <si>
    <t>Profi na míru 2</t>
  </si>
  <si>
    <t>Profi na míru 3</t>
  </si>
  <si>
    <t>Profi na míru 4</t>
  </si>
  <si>
    <t>Profi na míru 5</t>
  </si>
  <si>
    <t>T 30</t>
  </si>
  <si>
    <t>T 30 HIT</t>
  </si>
  <si>
    <t>T 80</t>
  </si>
  <si>
    <t>T 80 HIT</t>
  </si>
  <si>
    <t>T 160 HIT</t>
  </si>
  <si>
    <t>T 300</t>
  </si>
  <si>
    <t>T 300 HIT</t>
  </si>
  <si>
    <t>T 600</t>
  </si>
  <si>
    <t>T 600 HIT</t>
  </si>
  <si>
    <t>T 1500</t>
  </si>
  <si>
    <t>T 1500 HIT</t>
  </si>
  <si>
    <t>Profi 120</t>
  </si>
  <si>
    <t>Profi 120 HIT</t>
  </si>
  <si>
    <t>M2M</t>
  </si>
  <si>
    <t>M2M Mini</t>
  </si>
  <si>
    <t>M2M Profi</t>
  </si>
  <si>
    <t>M2M Premium</t>
  </si>
  <si>
    <t>M2M 2 Pro Firmu</t>
  </si>
  <si>
    <t>M2M 1 Pro Firmu</t>
  </si>
  <si>
    <t>M2M 3 Pro Firmu</t>
  </si>
  <si>
    <t>M2M 4 Pro Firmu</t>
  </si>
  <si>
    <t>Internet bez drátu Standard</t>
  </si>
  <si>
    <t>Internet bez drátu Premium</t>
  </si>
  <si>
    <t>Internet bez drátu Premium Plus</t>
  </si>
  <si>
    <t>C</t>
  </si>
  <si>
    <t>TR</t>
  </si>
  <si>
    <t>TRS</t>
  </si>
  <si>
    <t>DRE 10</t>
  </si>
  <si>
    <t>DRE 15</t>
  </si>
  <si>
    <t>DRE 20</t>
  </si>
  <si>
    <t>DRE 30</t>
  </si>
  <si>
    <t>DRE 50</t>
  </si>
  <si>
    <t>DRE 150</t>
  </si>
  <si>
    <t>TSD Z1</t>
  </si>
  <si>
    <t>TSD Z2</t>
  </si>
  <si>
    <t>TSD Z3</t>
  </si>
  <si>
    <t>DS 20</t>
  </si>
  <si>
    <t>DS 100</t>
  </si>
  <si>
    <t>DS 500</t>
  </si>
  <si>
    <t>DS 1000</t>
  </si>
  <si>
    <t>TSD Z1+Z2</t>
  </si>
  <si>
    <t>TSD Z1+Z3</t>
  </si>
  <si>
    <t>TSD Z2+Z3</t>
  </si>
  <si>
    <t>TSD Z1+Z2+Z3</t>
  </si>
  <si>
    <t>S</t>
  </si>
  <si>
    <t>TSR Z1 5 MB</t>
  </si>
  <si>
    <t>TSR Z1 10 MB</t>
  </si>
  <si>
    <t>TSR Z1 25 MB</t>
  </si>
  <si>
    <t>TSR Z1 50 MB</t>
  </si>
  <si>
    <t>TSR Z1 100 MB</t>
  </si>
  <si>
    <t>TSR Z1 200 MB</t>
  </si>
  <si>
    <t>TSR Z1 500 MB</t>
  </si>
  <si>
    <t>TSR Z1 1000 MB</t>
  </si>
  <si>
    <t>TSR Z2 5 MB</t>
  </si>
  <si>
    <t>TSR Z2 25 MB</t>
  </si>
  <si>
    <t>TSR Z2 50 MB</t>
  </si>
  <si>
    <t>TSR Z2 200 MB</t>
  </si>
  <si>
    <t>TSR Z2 500 MB</t>
  </si>
  <si>
    <t>TSR Z2 100 MB</t>
  </si>
  <si>
    <t>TSR Z2 1000 MB</t>
  </si>
  <si>
    <t>TSR Z2 10 MB</t>
  </si>
  <si>
    <t>TSR Z3 5 MB</t>
  </si>
  <si>
    <t>TSR Z3 10 MB</t>
  </si>
  <si>
    <t>TSR Z3 50 MB</t>
  </si>
  <si>
    <t>TSR Z3 100 MB</t>
  </si>
  <si>
    <t>TSR Z3 500 MB</t>
  </si>
  <si>
    <t>TSR Z3 1000 MB</t>
  </si>
  <si>
    <t>TSR Z3 25 MB</t>
  </si>
  <si>
    <t>TSR Z3 200 MB</t>
  </si>
  <si>
    <t>D1</t>
  </si>
  <si>
    <t>D2</t>
  </si>
  <si>
    <t>D3</t>
  </si>
  <si>
    <t>D4</t>
  </si>
  <si>
    <t>D5</t>
  </si>
  <si>
    <t>D6</t>
  </si>
  <si>
    <t>X</t>
  </si>
  <si>
    <t>MI 150 MB</t>
  </si>
  <si>
    <t>MI 400 MB</t>
  </si>
  <si>
    <t>MI 1,5 GB</t>
  </si>
  <si>
    <t>MI 3 GB</t>
  </si>
  <si>
    <t>MI 10 GB</t>
  </si>
  <si>
    <t>E</t>
  </si>
  <si>
    <t>R</t>
  </si>
  <si>
    <r>
      <t>Příjmení/Firma</t>
    </r>
    <r>
      <rPr>
        <vertAlign val="superscript"/>
        <sz val="9"/>
        <color theme="1"/>
        <rFont val="Arial"/>
        <family val="2"/>
      </rPr>
      <t xml:space="preserve"> 3)</t>
    </r>
    <r>
      <rPr>
        <b/>
        <sz val="9"/>
        <color rgb="FFFF0000"/>
        <rFont val="Arial"/>
        <family val="2"/>
      </rPr>
      <t>*</t>
    </r>
  </si>
  <si>
    <r>
      <t>Ulice</t>
    </r>
    <r>
      <rPr>
        <vertAlign val="superscript"/>
        <sz val="9"/>
        <color theme="1"/>
        <rFont val="Arial"/>
        <family val="2"/>
      </rPr>
      <t xml:space="preserve"> 4)</t>
    </r>
    <r>
      <rPr>
        <b/>
        <sz val="9"/>
        <color rgb="FFFF0000"/>
        <rFont val="Arial"/>
        <family val="2"/>
      </rPr>
      <t>*</t>
    </r>
  </si>
  <si>
    <r>
      <t>číslo popisné</t>
    </r>
    <r>
      <rPr>
        <vertAlign val="superscript"/>
        <sz val="9"/>
        <color theme="1"/>
        <rFont val="Arial"/>
        <family val="2"/>
      </rPr>
      <t xml:space="preserve"> 5) </t>
    </r>
    <r>
      <rPr>
        <b/>
        <sz val="9"/>
        <color rgb="FFFF0000"/>
        <rFont val="Arial"/>
        <family val="2"/>
      </rPr>
      <t>*</t>
    </r>
  </si>
  <si>
    <r>
      <t xml:space="preserve">číslo orientační </t>
    </r>
    <r>
      <rPr>
        <vertAlign val="superscript"/>
        <sz val="9"/>
        <color theme="1"/>
        <rFont val="Arial"/>
        <family val="2"/>
      </rPr>
      <t>6)</t>
    </r>
  </si>
  <si>
    <r>
      <t>Město</t>
    </r>
    <r>
      <rPr>
        <vertAlign val="superscript"/>
        <sz val="9"/>
        <color theme="1"/>
        <rFont val="Arial"/>
        <family val="2"/>
      </rPr>
      <t xml:space="preserve"> 7) </t>
    </r>
    <r>
      <rPr>
        <b/>
        <sz val="9"/>
        <color rgb="FFFF0000"/>
        <rFont val="Arial"/>
        <family val="2"/>
      </rPr>
      <t>*</t>
    </r>
  </si>
  <si>
    <r>
      <t xml:space="preserve">PSČ </t>
    </r>
    <r>
      <rPr>
        <vertAlign val="superscript"/>
        <sz val="9"/>
        <color theme="1"/>
        <rFont val="Arial"/>
        <family val="2"/>
      </rPr>
      <t xml:space="preserve">8) </t>
    </r>
    <r>
      <rPr>
        <b/>
        <sz val="9"/>
        <color rgb="FFFF0000"/>
        <rFont val="Arial"/>
        <family val="2"/>
      </rPr>
      <t>*</t>
    </r>
  </si>
  <si>
    <r>
      <t>Způsob úhrady</t>
    </r>
    <r>
      <rPr>
        <vertAlign val="superscript"/>
        <sz val="9"/>
        <color theme="1"/>
        <rFont val="Arial"/>
        <family val="2"/>
      </rPr>
      <t xml:space="preserve"> 9) </t>
    </r>
    <r>
      <rPr>
        <b/>
        <sz val="9"/>
        <color rgb="FFFF0000"/>
        <rFont val="Arial"/>
        <family val="2"/>
      </rPr>
      <t>*</t>
    </r>
  </si>
  <si>
    <r>
      <t xml:space="preserve">Zasílat notifikaci o vyúčtování </t>
    </r>
    <r>
      <rPr>
        <vertAlign val="superscript"/>
        <sz val="9"/>
        <color theme="1"/>
        <rFont val="Arial"/>
        <family val="2"/>
      </rPr>
      <t>15)</t>
    </r>
  </si>
  <si>
    <t>I</t>
  </si>
  <si>
    <t>BÚ</t>
  </si>
  <si>
    <t>0100</t>
  </si>
  <si>
    <t>0300</t>
  </si>
  <si>
    <t>0600</t>
  </si>
  <si>
    <t>0800</t>
  </si>
  <si>
    <t>2010</t>
  </si>
  <si>
    <t>2310</t>
  </si>
  <si>
    <t>3030</t>
  </si>
  <si>
    <t>5500</t>
  </si>
  <si>
    <t>6100</t>
  </si>
  <si>
    <t>6210</t>
  </si>
  <si>
    <t>6800</t>
  </si>
  <si>
    <t>NE</t>
  </si>
  <si>
    <t>ANO-bez vyúčt.</t>
  </si>
  <si>
    <t>ANO-včetně vyúčt.</t>
  </si>
  <si>
    <t>OPTIONS BAR tab 1:</t>
  </si>
  <si>
    <t>OPTIONS BAR tab 2:</t>
  </si>
  <si>
    <t/>
  </si>
  <si>
    <r>
      <t xml:space="preserve">Požadovaný počet služeb / SIM </t>
    </r>
    <r>
      <rPr>
        <vertAlign val="superscript"/>
        <sz val="8"/>
        <rFont val="Arial"/>
        <family val="2"/>
      </rPr>
      <t>3)</t>
    </r>
    <r>
      <rPr>
        <sz val="8"/>
        <rFont val="Calibri"/>
        <family val="2"/>
        <scheme val="minor"/>
      </rPr>
      <t> </t>
    </r>
  </si>
  <si>
    <r>
      <t>Číslo simkarty</t>
    </r>
    <r>
      <rPr>
        <sz val="8"/>
        <rFont val="Calibri"/>
        <family val="2"/>
        <scheme val="minor"/>
      </rPr>
      <t> </t>
    </r>
    <r>
      <rPr>
        <b/>
        <sz val="8"/>
        <rFont val="Arial"/>
        <family val="2"/>
      </rPr>
      <t xml:space="preserve"> </t>
    </r>
    <r>
      <rPr>
        <vertAlign val="superscript"/>
        <sz val="8"/>
        <rFont val="Arial"/>
        <family val="2"/>
      </rPr>
      <t>4)</t>
    </r>
  </si>
  <si>
    <r>
      <t xml:space="preserve">Termín aktivace SIM karty </t>
    </r>
    <r>
      <rPr>
        <vertAlign val="superscript"/>
        <sz val="8"/>
        <rFont val="Arial"/>
        <family val="2"/>
      </rPr>
      <t>7)</t>
    </r>
  </si>
  <si>
    <r>
      <t xml:space="preserve">Roamingový tarif </t>
    </r>
    <r>
      <rPr>
        <vertAlign val="superscript"/>
        <sz val="8"/>
        <rFont val="Arial"/>
        <family val="2"/>
      </rPr>
      <t>8)</t>
    </r>
  </si>
  <si>
    <r>
      <t xml:space="preserve">EU regulace </t>
    </r>
    <r>
      <rPr>
        <vertAlign val="superscript"/>
        <sz val="8"/>
        <rFont val="Arial"/>
        <family val="2"/>
      </rPr>
      <t>9)</t>
    </r>
  </si>
  <si>
    <r>
      <t>Pořadové číslo</t>
    </r>
    <r>
      <rPr>
        <sz val="8"/>
        <rFont val="Calibri"/>
        <family val="2"/>
        <scheme val="minor"/>
      </rPr>
      <t> </t>
    </r>
  </si>
  <si>
    <r>
      <t xml:space="preserve">Tarif </t>
    </r>
    <r>
      <rPr>
        <vertAlign val="superscript"/>
        <sz val="8"/>
        <rFont val="Arial"/>
        <family val="2"/>
      </rPr>
      <t>6</t>
    </r>
    <r>
      <rPr>
        <sz val="8"/>
        <rFont val="Calibri"/>
        <family val="2"/>
        <scheme val="minor"/>
      </rPr>
      <t> </t>
    </r>
    <r>
      <rPr>
        <vertAlign val="superscript"/>
        <sz val="8"/>
        <rFont val="Arial"/>
        <family val="2"/>
      </rPr>
      <t>)</t>
    </r>
    <r>
      <rPr>
        <vertAlign val="superscript"/>
        <sz val="8"/>
        <color rgb="FFFF0000"/>
        <rFont val="Arial"/>
        <family val="2"/>
      </rPr>
      <t xml:space="preserve"> </t>
    </r>
    <r>
      <rPr>
        <b/>
        <sz val="8"/>
        <color rgb="FFFF0000"/>
        <rFont val="Arial"/>
        <family val="2"/>
      </rPr>
      <t>*</t>
    </r>
  </si>
  <si>
    <t xml:space="preserve">       </t>
  </si>
  <si>
    <t xml:space="preserve"> </t>
  </si>
  <si>
    <r>
      <t xml:space="preserve">Dodací adresa </t>
    </r>
    <r>
      <rPr>
        <vertAlign val="superscript"/>
        <sz val="9"/>
        <rFont val="Arial"/>
        <family val="2"/>
      </rPr>
      <t>3)</t>
    </r>
  </si>
  <si>
    <r>
      <t xml:space="preserve">Jméno, příjmení </t>
    </r>
    <r>
      <rPr>
        <vertAlign val="superscript"/>
        <sz val="9"/>
        <rFont val="Arial"/>
        <family val="2"/>
      </rPr>
      <t>1)</t>
    </r>
  </si>
  <si>
    <t>/</t>
  </si>
  <si>
    <t>validace FS</t>
  </si>
  <si>
    <t xml:space="preserve">validace FS iba z OK skupin </t>
  </si>
  <si>
    <t>ACC_RS_RPA_01</t>
  </si>
  <si>
    <r>
      <t>Město</t>
    </r>
    <r>
      <rPr>
        <sz val="9"/>
        <color rgb="FFFF0000"/>
        <rFont val="Arial"/>
        <family val="2"/>
        <charset val="238"/>
      </rPr>
      <t xml:space="preserve"> *</t>
    </r>
  </si>
  <si>
    <t>Povinný subjekt pro registr</t>
  </si>
  <si>
    <t>Obchodní</t>
  </si>
  <si>
    <t>T 160</t>
  </si>
  <si>
    <t>Dne</t>
  </si>
  <si>
    <t>PODPISY</t>
  </si>
  <si>
    <r>
      <t xml:space="preserve">Podrobnosti k Fakturační skupině </t>
    </r>
    <r>
      <rPr>
        <vertAlign val="superscript"/>
        <sz val="8"/>
        <rFont val="Arial"/>
        <family val="2"/>
      </rPr>
      <t>11)</t>
    </r>
    <r>
      <rPr>
        <b/>
        <vertAlign val="superscript"/>
        <sz val="8"/>
        <color rgb="FFFF0000"/>
        <rFont val="Arial"/>
        <family val="2"/>
      </rPr>
      <t xml:space="preserve"> </t>
    </r>
    <r>
      <rPr>
        <b/>
        <sz val="8"/>
        <color rgb="FFFF0000"/>
        <rFont val="Arial"/>
        <family val="2"/>
      </rPr>
      <t>*</t>
    </r>
    <r>
      <rPr>
        <sz val="8"/>
        <color rgb="FFFF0000"/>
        <rFont val="Calibri"/>
        <family val="2"/>
        <scheme val="minor"/>
      </rPr>
      <t> </t>
    </r>
  </si>
  <si>
    <r>
      <t xml:space="preserve">Datové roam. Zvýhodnění </t>
    </r>
    <r>
      <rPr>
        <sz val="8"/>
        <rFont val="Calibri"/>
        <family val="2"/>
        <scheme val="minor"/>
      </rPr>
      <t> </t>
    </r>
    <r>
      <rPr>
        <vertAlign val="superscript"/>
        <sz val="8"/>
        <rFont val="Arial"/>
        <family val="2"/>
      </rPr>
      <t>12)</t>
    </r>
  </si>
  <si>
    <r>
      <t xml:space="preserve">Data roaming limit </t>
    </r>
    <r>
      <rPr>
        <vertAlign val="superscript"/>
        <sz val="8"/>
        <rFont val="Arial"/>
        <family val="2"/>
      </rPr>
      <t>13)</t>
    </r>
  </si>
  <si>
    <r>
      <t xml:space="preserve">Povolení datových služeb </t>
    </r>
    <r>
      <rPr>
        <vertAlign val="superscript"/>
        <sz val="8"/>
        <rFont val="Arial"/>
        <family val="2"/>
      </rPr>
      <t>14)</t>
    </r>
  </si>
  <si>
    <r>
      <t xml:space="preserve">Datové tarifní zvýhodnění </t>
    </r>
    <r>
      <rPr>
        <vertAlign val="superscript"/>
        <sz val="8"/>
        <rFont val="Arial"/>
        <family val="2"/>
      </rPr>
      <t>15)</t>
    </r>
  </si>
  <si>
    <r>
      <t xml:space="preserve">Povolení navýšení datového limitu </t>
    </r>
    <r>
      <rPr>
        <vertAlign val="superscript"/>
        <sz val="8"/>
        <rFont val="Arial"/>
        <family val="2"/>
      </rPr>
      <t>16)</t>
    </r>
  </si>
  <si>
    <r>
      <t xml:space="preserve">Podrobný výpis služeb </t>
    </r>
    <r>
      <rPr>
        <vertAlign val="superscript"/>
        <sz val="8"/>
        <rFont val="Arial"/>
        <family val="2"/>
      </rPr>
      <t>17)</t>
    </r>
  </si>
  <si>
    <r>
      <t xml:space="preserve">Blokovat Mez. hovory </t>
    </r>
    <r>
      <rPr>
        <vertAlign val="superscript"/>
        <sz val="8"/>
        <rFont val="Arial"/>
        <family val="2"/>
      </rPr>
      <t>18)</t>
    </r>
  </si>
  <si>
    <r>
      <t xml:space="preserve">Multimediální zprávy (MMS) </t>
    </r>
    <r>
      <rPr>
        <vertAlign val="superscript"/>
        <sz val="8"/>
        <rFont val="Arial"/>
        <family val="2"/>
      </rPr>
      <t>19)</t>
    </r>
  </si>
  <si>
    <r>
      <t xml:space="preserve">Souhlas s audiotex a Premium SMS </t>
    </r>
    <r>
      <rPr>
        <vertAlign val="superscript"/>
        <sz val="8"/>
        <rFont val="Arial"/>
        <family val="2"/>
      </rPr>
      <t>20)</t>
    </r>
  </si>
  <si>
    <r>
      <t xml:space="preserve">Souhlas s DMS a SMS platbou </t>
    </r>
    <r>
      <rPr>
        <vertAlign val="superscript"/>
        <sz val="8"/>
        <rFont val="Arial"/>
        <family val="2"/>
      </rPr>
      <t>21)</t>
    </r>
  </si>
  <si>
    <r>
      <t>Souhlas s m-platbou</t>
    </r>
    <r>
      <rPr>
        <b/>
        <vertAlign val="superscript"/>
        <sz val="8"/>
        <rFont val="Arial"/>
        <family val="2"/>
      </rPr>
      <t xml:space="preserve"> </t>
    </r>
    <r>
      <rPr>
        <vertAlign val="superscript"/>
        <sz val="8"/>
        <rFont val="Arial"/>
        <family val="2"/>
      </rPr>
      <t>22)</t>
    </r>
  </si>
  <si>
    <r>
      <t xml:space="preserve">Downloads </t>
    </r>
    <r>
      <rPr>
        <vertAlign val="superscript"/>
        <sz val="8"/>
        <rFont val="Arial"/>
        <family val="2"/>
      </rPr>
      <t>23)</t>
    </r>
  </si>
  <si>
    <r>
      <t xml:space="preserve">Typ Záznamové služby </t>
    </r>
    <r>
      <rPr>
        <vertAlign val="superscript"/>
        <sz val="8"/>
        <rFont val="Arial"/>
        <family val="2"/>
      </rPr>
      <t>24)</t>
    </r>
  </si>
  <si>
    <t>MI 30 GB</t>
  </si>
  <si>
    <r>
      <t xml:space="preserve">Limit </t>
    </r>
    <r>
      <rPr>
        <vertAlign val="superscript"/>
        <sz val="9"/>
        <color theme="1"/>
        <rFont val="Arial"/>
        <family val="2"/>
      </rPr>
      <t>12) *</t>
    </r>
  </si>
  <si>
    <r>
      <t>Telefonní číslo</t>
    </r>
    <r>
      <rPr>
        <sz val="8"/>
        <rFont val="Calibri"/>
        <family val="2"/>
        <scheme val="minor"/>
      </rPr>
      <t> </t>
    </r>
    <r>
      <rPr>
        <b/>
        <sz val="8"/>
        <rFont val="Arial"/>
        <family val="2"/>
      </rPr>
      <t xml:space="preserve"> </t>
    </r>
    <r>
      <rPr>
        <vertAlign val="superscript"/>
        <sz val="8"/>
        <rFont val="Arial"/>
        <family val="2"/>
      </rPr>
      <t>2)</t>
    </r>
    <r>
      <rPr>
        <vertAlign val="superscript"/>
        <sz val="8"/>
        <color rgb="FFFF0000"/>
        <rFont val="Arial"/>
        <family val="2"/>
      </rPr>
      <t xml:space="preserve"> </t>
    </r>
    <r>
      <rPr>
        <b/>
        <sz val="8"/>
        <rFont val="Arial"/>
        <family val="2"/>
        <charset val="238"/>
      </rPr>
      <t>*</t>
    </r>
  </si>
  <si>
    <t>Pokyny pro vyplňování Přílohy č.1</t>
  </si>
  <si>
    <t>DS 200</t>
  </si>
  <si>
    <r>
      <t>Typ objednávky</t>
    </r>
    <r>
      <rPr>
        <sz val="8"/>
        <rFont val="Calibri"/>
        <family val="2"/>
        <scheme val="minor"/>
      </rPr>
      <t> </t>
    </r>
    <r>
      <rPr>
        <b/>
        <sz val="8"/>
        <rFont val="Arial"/>
        <family val="2"/>
      </rPr>
      <t xml:space="preserve"> </t>
    </r>
    <r>
      <rPr>
        <vertAlign val="superscript"/>
        <sz val="8"/>
        <rFont val="Arial"/>
        <family val="2"/>
      </rPr>
      <t xml:space="preserve">1)  </t>
    </r>
    <r>
      <rPr>
        <b/>
        <vertAlign val="superscript"/>
        <sz val="8"/>
        <color rgb="FFFF0000"/>
        <rFont val="Arial"/>
        <family val="2"/>
        <charset val="238"/>
      </rPr>
      <t>*</t>
    </r>
  </si>
  <si>
    <r>
      <t xml:space="preserve">PSČ </t>
    </r>
    <r>
      <rPr>
        <sz val="9"/>
        <color rgb="FFFF0000"/>
        <rFont val="Arial"/>
        <family val="2"/>
        <charset val="238"/>
      </rPr>
      <t>*</t>
    </r>
  </si>
  <si>
    <r>
      <t xml:space="preserve">RÁMCOVÁ SMLOUVA </t>
    </r>
    <r>
      <rPr>
        <sz val="9"/>
        <color rgb="FFFF0000"/>
        <rFont val="Arial"/>
        <family val="2"/>
        <charset val="238"/>
      </rPr>
      <t>*</t>
    </r>
  </si>
  <si>
    <t>DOHODA O DATU 
PŘENESENÍ TELEFONNÍHO ČÍSLA</t>
  </si>
  <si>
    <t>SMLUVNÍ 
UJEDNÁNÍ</t>
  </si>
  <si>
    <t>Příloha Dohody o datu přenesení telefonního čísla</t>
  </si>
  <si>
    <t>Seznam a termín přenosu telefonních čísel:</t>
  </si>
  <si>
    <r>
      <t>Telefonní číslo</t>
    </r>
    <r>
      <rPr>
        <sz val="8"/>
        <rFont val="Calibri"/>
        <family val="2"/>
        <scheme val="minor"/>
      </rPr>
      <t/>
    </r>
  </si>
  <si>
    <t xml:space="preserve">Datum přenesení čísla </t>
  </si>
  <si>
    <t>Obchodní firma</t>
  </si>
  <si>
    <r>
      <t>č.p</t>
    </r>
    <r>
      <rPr>
        <sz val="9"/>
        <rFont val="Calibri"/>
        <family val="2"/>
        <scheme val="minor"/>
      </rPr>
      <t> </t>
    </r>
    <r>
      <rPr>
        <sz val="9"/>
        <rFont val="Arial"/>
        <family val="2"/>
      </rPr>
      <t xml:space="preserve">. </t>
    </r>
    <r>
      <rPr>
        <sz val="9"/>
        <rFont val="Arial"/>
        <family val="2"/>
      </rPr>
      <t xml:space="preserve">/ č.o. </t>
    </r>
  </si>
  <si>
    <t>Kontrola správnosti (povinná pole a duplicity</t>
  </si>
  <si>
    <t>kontrola duplicitního názvu</t>
  </si>
  <si>
    <t>Happy Partner</t>
  </si>
  <si>
    <t>Příloha dohody o přenosu (P)</t>
  </si>
  <si>
    <t>Příloha dohody o přenosu (ID)</t>
  </si>
  <si>
    <t>Příloha dohody o přenosu (MSISDN)</t>
  </si>
  <si>
    <t>RÁMCOVÁ SMLOUVA</t>
  </si>
  <si>
    <t>1234</t>
  </si>
  <si>
    <t>4321</t>
  </si>
  <si>
    <t>1111</t>
  </si>
  <si>
    <t>2222</t>
  </si>
  <si>
    <t>3333</t>
  </si>
  <si>
    <t>4444</t>
  </si>
  <si>
    <t>5555</t>
  </si>
  <si>
    <t>6666</t>
  </si>
  <si>
    <t>7777</t>
  </si>
  <si>
    <t>8888</t>
  </si>
  <si>
    <t>9999</t>
  </si>
  <si>
    <t>Internet Komplet</t>
  </si>
  <si>
    <r>
      <t>IČ</t>
    </r>
    <r>
      <rPr>
        <sz val="9"/>
        <color rgb="FFFF0000"/>
        <rFont val="Arial"/>
        <family val="2"/>
        <charset val="238"/>
      </rPr>
      <t xml:space="preserve">* </t>
    </r>
    <r>
      <rPr>
        <sz val="9"/>
        <rFont val="Arial"/>
        <family val="2"/>
      </rPr>
      <t>/ DIČ</t>
    </r>
  </si>
  <si>
    <t>Datum narození *</t>
  </si>
  <si>
    <t>ISN1 100 MB</t>
  </si>
  <si>
    <t>ISN1 250 MB</t>
  </si>
  <si>
    <t>ISN1 500 MB</t>
  </si>
  <si>
    <t>ISN1 1000 MB</t>
  </si>
  <si>
    <t>ISN1 2000 MB</t>
  </si>
  <si>
    <t>ISN1 5000 MB</t>
  </si>
  <si>
    <t>ISN2 50 MB</t>
  </si>
  <si>
    <t>ISN2 100 MB</t>
  </si>
  <si>
    <t>ISN2 200 MB</t>
  </si>
  <si>
    <t>ISN2 500 MB</t>
  </si>
  <si>
    <t>ISN2 1000 MB</t>
  </si>
  <si>
    <t>Happy Partner bez závazku</t>
  </si>
  <si>
    <t>Tarif Data &amp; SMS</t>
  </si>
  <si>
    <t>Tarif Data &amp; SMS bez závazku</t>
  </si>
  <si>
    <t>Mobilní internet 10GB</t>
  </si>
  <si>
    <t>Mobilní internet 3GB</t>
  </si>
  <si>
    <t>Mobilní internet 30GB</t>
  </si>
  <si>
    <t>Mobilní internet 1.5GB</t>
  </si>
  <si>
    <t>Neomezený mobilní internet</t>
  </si>
  <si>
    <t>Internet bez drátu Premium bez závazku</t>
  </si>
  <si>
    <t>Internet bez drátu Premium Plus bez závazku</t>
  </si>
  <si>
    <t>Internet bez drátu Standard bez závazku</t>
  </si>
  <si>
    <t>Internet Komplet bez závazku</t>
  </si>
  <si>
    <t>M2M bez závazku</t>
  </si>
  <si>
    <t>M2M 1 Pro Firmu bez závazku</t>
  </si>
  <si>
    <t>M2M 2 Pro Firmu bez závazku</t>
  </si>
  <si>
    <t>M2M 3 Pro Firmu bez závazku</t>
  </si>
  <si>
    <t>M2M 4 Pro Firmu bez závazku</t>
  </si>
  <si>
    <t>M2M Mini bez závazku</t>
  </si>
  <si>
    <t>M2M Premium bez závazku</t>
  </si>
  <si>
    <t>M2M Profi bez závazku</t>
  </si>
  <si>
    <t>Mobilní internet 1.5GB bez závazku</t>
  </si>
  <si>
    <t>Mobilní internet 10GB bez závazku</t>
  </si>
  <si>
    <t>Mobilní internet 3GB bez závazku</t>
  </si>
  <si>
    <t>Mobilní internet 30GB bez závazku</t>
  </si>
  <si>
    <t>Neomezený mobilní internet bez závazku</t>
  </si>
  <si>
    <t>Profi na míru 1 bez závazku</t>
  </si>
  <si>
    <t>Profi na míru 2 bez závazku</t>
  </si>
  <si>
    <t>Profi na míru 3 bez závazku</t>
  </si>
  <si>
    <t>Profi na míru 4 bez závazku</t>
  </si>
  <si>
    <t>Profi na míru 5 bez závazku</t>
  </si>
  <si>
    <t>Tarif 1 Pro Firmu bez závazku</t>
  </si>
  <si>
    <t>Tarif 2 Pro Firmu bez závazku</t>
  </si>
  <si>
    <t>Tarif 3 Pro Firmu bez závazku</t>
  </si>
  <si>
    <t>Tarif 4 Pro Firmu bez závazku</t>
  </si>
  <si>
    <t>Tarif 5 Pro Firmu bez závazku</t>
  </si>
  <si>
    <t>Tarif 6 Pro Firmu bez závazku</t>
  </si>
  <si>
    <t>Tarif 7 Pro Firmu bez závazku</t>
  </si>
  <si>
    <t>Tarif 8 Pro Firmu bez závazku</t>
  </si>
  <si>
    <t>Tarif 1 Pro Firmu</t>
  </si>
  <si>
    <t>Tarif 8 Pro Firmu</t>
  </si>
  <si>
    <t>Tarif 7 Pro Firmu</t>
  </si>
  <si>
    <t>Tarif 6 Pro Firmu</t>
  </si>
  <si>
    <t>Tarif 5 Pro Firmu</t>
  </si>
  <si>
    <t>Tarif 4 Pro Firmu</t>
  </si>
  <si>
    <t>Tarif 3 Pro Firmu</t>
  </si>
  <si>
    <t>Tarif 2 Pro Firmu</t>
  </si>
  <si>
    <t>Jméno, příjmení</t>
  </si>
  <si>
    <t>Mobilní internet pro Firmu 1</t>
  </si>
  <si>
    <t>Mobilní internet pro Firmu 2</t>
  </si>
  <si>
    <t>Mobilní internet 1,5GB se závazkem na 12 měsíců</t>
  </si>
  <si>
    <t>Mobilní internet pro Firmu 1 bez závazku</t>
  </si>
  <si>
    <t>Mobilní internet pro Firmu 2 bez závazku</t>
  </si>
  <si>
    <r>
      <t xml:space="preserve">Typ podrobného výpisu služeb  </t>
    </r>
    <r>
      <rPr>
        <vertAlign val="superscript"/>
        <sz val="9"/>
        <color theme="1"/>
        <rFont val="Arial"/>
        <family val="2"/>
        <charset val="238"/>
      </rPr>
      <t>16)</t>
    </r>
  </si>
  <si>
    <t>M2M 1 Pro Firmu bez roamingu</t>
  </si>
  <si>
    <t>M2M 1 Pro Firmu bez roamingu bez závazku</t>
  </si>
  <si>
    <t>M2M 2 Pro Firmu bez roamingu</t>
  </si>
  <si>
    <t>M2M 2 Pro Firmu bez roamingu bez závazku</t>
  </si>
  <si>
    <t>Zájemce a Operátor se dohodli, že k přenesení čísla/čísel upřesněných v Příloze Dohody o přenosu dojde v den uvedený v této příloze.</t>
  </si>
  <si>
    <t>Nejdřívější možný termín pro přenesení čísla je závislý na době potřebné pro zaslání SIMkarty zájemci:
V případě zaslání SIM karty kurýrem se jedná minimálně o 5 pracovních dnů od přijetí objednávky služby s žádostí o přenesení čísla.
V případě zaslání SIM karty zásilkou České Pošty se jedná minimálně o 7 pracovních dnů od přijetí objednávky služby s žádostí o přenesení čísla.
Pokud má již simkartu zákazník u sebe (její číslo je tedy vyplnil do objednávky služby), je minimální lhůta pro přenesení čísla 3 pracovní dny.</t>
  </si>
  <si>
    <t xml:space="preserve">Nebude-li SIMkarta doručena nejpozději 2 pracovní dny před plánovaným datem přenesení uvedeným v příloze, zájemce a operátor se dohodli, že přenesení čísla proběhne v nejbližším možném termínu a to po splněních všech podmínek nutných k přenesení čísla. Nové datum přenesení čísla T-Mobile oznámí SMS zprávou. </t>
  </si>
  <si>
    <r>
      <t>OKU / ČVOP</t>
    </r>
    <r>
      <rPr>
        <sz val="8"/>
        <rFont val="Calibri"/>
        <family val="2"/>
        <scheme val="minor"/>
      </rPr>
      <t> </t>
    </r>
  </si>
  <si>
    <t>6543</t>
  </si>
  <si>
    <t>7654</t>
  </si>
  <si>
    <t>2345</t>
  </si>
  <si>
    <t>3456</t>
  </si>
  <si>
    <t>4567</t>
  </si>
  <si>
    <t>5678</t>
  </si>
  <si>
    <t>6789</t>
  </si>
  <si>
    <t>5432</t>
  </si>
  <si>
    <t>8765</t>
  </si>
  <si>
    <t>9876</t>
  </si>
  <si>
    <t>Tarif 9 Pro Firmu</t>
  </si>
  <si>
    <t>Tarif 9 Pro Firmu bez závazku</t>
  </si>
  <si>
    <t>Tarif 10 Pro Firmu</t>
  </si>
  <si>
    <t>Tarif 10 Pro Firmu bez závazku</t>
  </si>
  <si>
    <t>Mobilní internet pro Firmu 3</t>
  </si>
  <si>
    <t>Mobilní internet pro Firmu 3 bez závazku</t>
  </si>
  <si>
    <t>Mobilní internet pro Firmu 4</t>
  </si>
  <si>
    <t>Mobilní internet pro Firmu 4 bez závazku</t>
  </si>
  <si>
    <t>Mobilní internet pro Firmu 5</t>
  </si>
  <si>
    <t>Mobilní internet pro Firmu 5 bez závazku</t>
  </si>
  <si>
    <t>Mobilní internet pro Firmu 6</t>
  </si>
  <si>
    <t>Mobilní internet pro Firmu 6 bez závazku</t>
  </si>
  <si>
    <t>2050</t>
  </si>
  <si>
    <t>2070</t>
  </si>
  <si>
    <t>2700</t>
  </si>
  <si>
    <t>3040</t>
  </si>
  <si>
    <t>5800</t>
  </si>
  <si>
    <t>6000</t>
  </si>
  <si>
    <t>6200</t>
  </si>
  <si>
    <t>3050</t>
  </si>
  <si>
    <r>
      <t xml:space="preserve">Fakturační skupina </t>
    </r>
    <r>
      <rPr>
        <vertAlign val="superscript"/>
        <sz val="8"/>
        <rFont val="Arial"/>
        <family val="2"/>
      </rPr>
      <t>10)</t>
    </r>
    <r>
      <rPr>
        <b/>
        <vertAlign val="superscript"/>
        <sz val="8"/>
        <rFont val="Arial"/>
        <family val="2"/>
      </rPr>
      <t xml:space="preserve"> </t>
    </r>
  </si>
  <si>
    <r>
      <t>Jméno/kontakt</t>
    </r>
    <r>
      <rPr>
        <vertAlign val="superscript"/>
        <sz val="9"/>
        <color theme="1"/>
        <rFont val="Arial"/>
        <family val="2"/>
      </rPr>
      <t xml:space="preserve"> 2) </t>
    </r>
    <r>
      <rPr>
        <vertAlign val="superscript"/>
        <sz val="9"/>
        <color rgb="FFFF0000"/>
        <rFont val="Arial"/>
        <family val="2"/>
        <charset val="238"/>
      </rPr>
      <t>*</t>
    </r>
  </si>
  <si>
    <r>
      <t xml:space="preserve">Číslo účtu (předčíslí / číslo) </t>
    </r>
    <r>
      <rPr>
        <vertAlign val="superscript"/>
        <sz val="9"/>
        <color theme="1"/>
        <rFont val="Arial"/>
        <family val="2"/>
      </rPr>
      <t>10) *</t>
    </r>
  </si>
  <si>
    <r>
      <t xml:space="preserve">Kód banky </t>
    </r>
    <r>
      <rPr>
        <vertAlign val="superscript"/>
        <sz val="9"/>
        <color theme="1"/>
        <rFont val="Arial"/>
        <family val="2"/>
      </rPr>
      <t>11) *</t>
    </r>
  </si>
  <si>
    <r>
      <t xml:space="preserve">Název fakturační skupiny </t>
    </r>
    <r>
      <rPr>
        <vertAlign val="superscript"/>
        <sz val="9"/>
        <color theme="1"/>
        <rFont val="Arial"/>
        <family val="2"/>
      </rPr>
      <t xml:space="preserve">1) </t>
    </r>
    <r>
      <rPr>
        <b/>
        <vertAlign val="superscript"/>
        <sz val="9"/>
        <color rgb="FFFF0000"/>
        <rFont val="Arial"/>
        <family val="2"/>
        <charset val="238"/>
      </rPr>
      <t>*</t>
    </r>
  </si>
  <si>
    <t>Jméno, příjmení*</t>
  </si>
  <si>
    <t>Město*</t>
  </si>
  <si>
    <t>delivery partner</t>
  </si>
  <si>
    <r>
      <t>Kontaktní telefon*</t>
    </r>
    <r>
      <rPr>
        <vertAlign val="superscript"/>
        <sz val="9"/>
        <rFont val="Arial"/>
        <family val="2"/>
      </rPr>
      <t>4)</t>
    </r>
  </si>
  <si>
    <t>OK řádka s expedicí</t>
  </si>
  <si>
    <t>0000</t>
  </si>
  <si>
    <t>EL</t>
  </si>
  <si>
    <t>list</t>
  </si>
  <si>
    <t>ANO</t>
  </si>
  <si>
    <r>
      <t xml:space="preserve">smluv </t>
    </r>
    <r>
      <rPr>
        <b/>
        <vertAlign val="superscript"/>
        <sz val="8"/>
        <rFont val="Arial"/>
        <family val="2"/>
        <charset val="238"/>
      </rPr>
      <t xml:space="preserve">2) </t>
    </r>
    <r>
      <rPr>
        <b/>
        <sz val="8"/>
        <rFont val="Arial"/>
        <family val="2"/>
        <charset val="238"/>
      </rPr>
      <t>*</t>
    </r>
  </si>
  <si>
    <t>DD.MM.RRRR</t>
  </si>
  <si>
    <t>0123</t>
  </si>
  <si>
    <r>
      <rPr>
        <b/>
        <sz val="9"/>
        <rFont val="Arial"/>
        <family val="2"/>
        <charset val="238"/>
      </rPr>
      <t>firma</t>
    </r>
    <r>
      <rPr>
        <sz val="9"/>
        <color rgb="FFFF0000"/>
        <rFont val="Arial"/>
        <family val="2"/>
        <charset val="238"/>
      </rPr>
      <t>*</t>
    </r>
  </si>
  <si>
    <r>
      <rPr>
        <sz val="9"/>
        <rFont val="Arial"/>
        <family val="2"/>
      </rPr>
      <t>Ulice</t>
    </r>
    <r>
      <rPr>
        <sz val="9"/>
        <color rgb="FFFF0000"/>
        <rFont val="Arial"/>
        <family val="2"/>
      </rPr>
      <t xml:space="preserve"> *</t>
    </r>
  </si>
  <si>
    <t>Sídlo</t>
  </si>
  <si>
    <t>Česká pošta - balík na poštu</t>
  </si>
  <si>
    <t>Česká pošta - balík do balíkovny</t>
  </si>
  <si>
    <t>formulář v2.2, platný od 1.12.2021</t>
  </si>
  <si>
    <t>Today</t>
  </si>
  <si>
    <t>Název FS</t>
  </si>
  <si>
    <t>zakázaná hesla</t>
  </si>
  <si>
    <t>Co nejdříve</t>
  </si>
  <si>
    <r>
      <rPr>
        <b/>
        <sz val="8"/>
        <color theme="9" tint="-0.249977111117893"/>
        <rFont val="Arial"/>
        <family val="2"/>
        <charset val="238"/>
      </rPr>
      <t>Tipy</t>
    </r>
    <r>
      <rPr>
        <sz val="8"/>
        <color theme="1"/>
        <rFont val="Arial"/>
        <family val="2"/>
        <charset val="238"/>
      </rPr>
      <t xml:space="preserve">: 
</t>
    </r>
    <r>
      <rPr>
        <b/>
        <sz val="8"/>
        <color theme="1"/>
        <rFont val="Arial"/>
        <family val="2"/>
        <charset val="238"/>
      </rPr>
      <t xml:space="preserve">Vyplňte pouze v případě potřeby vytvořit NOVOU fakturační skupinu pro převáděné  účastnické smlouvy.
</t>
    </r>
    <r>
      <rPr>
        <sz val="8"/>
        <color theme="1"/>
        <rFont val="Arial"/>
        <family val="2"/>
        <charset val="238"/>
      </rPr>
      <t xml:space="preserve">
Každý název fakturační skupiny musí být jedinečný, jakmile bude kontrola vyplnění OK, nabídne se Vám její název v sloupci </t>
    </r>
    <r>
      <rPr>
        <b/>
        <sz val="8"/>
        <color theme="1"/>
        <rFont val="Arial"/>
        <family val="2"/>
        <charset val="238"/>
      </rPr>
      <t>P</t>
    </r>
    <r>
      <rPr>
        <sz val="8"/>
        <color theme="1"/>
        <rFont val="Arial"/>
        <family val="2"/>
        <charset val="238"/>
      </rPr>
      <t xml:space="preserve"> Seznamu účastnických smluv.
</t>
    </r>
    <r>
      <rPr>
        <b/>
        <sz val="8"/>
        <color theme="1"/>
        <rFont val="Arial"/>
        <family val="2"/>
        <charset val="238"/>
      </rPr>
      <t xml:space="preserve">Pokud chcete zasílat faktury na e-mail, vyplňte notifikační e-mail a zvolte nastavení notifikace: ANO -  včetně vyúčtování.
</t>
    </r>
    <r>
      <rPr>
        <sz val="8"/>
        <color theme="1"/>
        <rFont val="Arial"/>
        <family val="2"/>
        <charset val="238"/>
      </rPr>
      <t xml:space="preserve">
V sloupci U najdete nápovědu, co je třeba ještě vyplnit anebo kde máte případně chybu.
</t>
    </r>
    <r>
      <rPr>
        <sz val="8"/>
        <color theme="4"/>
        <rFont val="Arial"/>
        <family val="2"/>
        <charset val="238"/>
      </rPr>
      <t>Plovoucí tooltip (nápovědu) nad buňkou schováte klávesou Escape (Esc) nebo ji můžete přesunout myší.</t>
    </r>
    <r>
      <rPr>
        <sz val="8"/>
        <color theme="1"/>
        <rFont val="Arial"/>
        <family val="2"/>
        <charset val="238"/>
      </rPr>
      <t xml:space="preserve">
</t>
    </r>
  </si>
  <si>
    <r>
      <rPr>
        <b/>
        <sz val="11"/>
        <color theme="9" tint="-0.249977111117893"/>
        <rFont val="Calibri"/>
        <family val="2"/>
        <charset val="238"/>
        <scheme val="minor"/>
      </rPr>
      <t xml:space="preserve">Tipy: </t>
    </r>
    <r>
      <rPr>
        <b/>
        <sz val="11"/>
        <color theme="1"/>
        <rFont val="Calibri"/>
        <family val="2"/>
        <charset val="238"/>
        <scheme val="minor"/>
      </rPr>
      <t xml:space="preserve">
</t>
    </r>
    <r>
      <rPr>
        <b/>
        <sz val="9"/>
        <color theme="1"/>
        <rFont val="Calibri"/>
        <family val="2"/>
        <charset val="238"/>
        <scheme val="minor"/>
      </rPr>
      <t>Záložku vyplňujte pouze, pokud jste vyplnili nějaké objednávky přenesení v seznamu účastnických smluv. Telefonní čísla se sem propíšou automaticky.</t>
    </r>
    <r>
      <rPr>
        <b/>
        <sz val="11"/>
        <color theme="1"/>
        <rFont val="Calibri"/>
        <family val="2"/>
        <charset val="238"/>
        <scheme val="minor"/>
      </rPr>
      <t xml:space="preserve">
</t>
    </r>
    <r>
      <rPr>
        <b/>
        <sz val="9"/>
        <color theme="4"/>
        <rFont val="Calibri"/>
        <family val="2"/>
        <charset val="238"/>
        <scheme val="minor"/>
      </rPr>
      <t xml:space="preserve">
Tooltip (nápovědu) nad buňkou schováte klávesou Escape (Esc) nebo ho můžete přesunout myší.</t>
    </r>
  </si>
  <si>
    <r>
      <t>Způsob doručení:*</t>
    </r>
    <r>
      <rPr>
        <vertAlign val="superscript"/>
        <sz val="9"/>
        <rFont val="Arial"/>
        <family val="2"/>
      </rPr>
      <t>5)</t>
    </r>
  </si>
  <si>
    <r>
      <rPr>
        <b/>
        <sz val="7"/>
        <color theme="9" tint="-0.249977111117893"/>
        <rFont val="Arial"/>
        <family val="2"/>
        <charset val="238"/>
      </rPr>
      <t>Tip:</t>
    </r>
    <r>
      <rPr>
        <sz val="7"/>
        <color theme="1"/>
        <rFont val="Arial"/>
        <family val="2"/>
        <charset val="238"/>
      </rPr>
      <t xml:space="preserve"> </t>
    </r>
    <r>
      <rPr>
        <b/>
        <sz val="7"/>
        <color theme="1" tint="0.249977111117893"/>
        <rFont val="Arial"/>
        <family val="2"/>
        <charset val="238"/>
      </rPr>
      <t>Tooltip (nápovědu) nad buňkou schováte klávesou Escape (Esc) 
nebo ho můžete kamkoliv přesunout myší.</t>
    </r>
    <r>
      <rPr>
        <sz val="7"/>
        <color theme="1" tint="0.249977111117893"/>
        <rFont val="Arial"/>
        <family val="2"/>
        <charset val="238"/>
      </rPr>
      <t xml:space="preserve">
</t>
    </r>
  </si>
  <si>
    <r>
      <t>Typ objednávky</t>
    </r>
    <r>
      <rPr>
        <sz val="7"/>
        <color theme="1"/>
        <rFont val="Arial"/>
        <family val="2"/>
        <charset val="238"/>
      </rPr>
      <t> </t>
    </r>
    <r>
      <rPr>
        <b/>
        <sz val="7"/>
        <color theme="1"/>
        <rFont val="Arial"/>
        <family val="2"/>
        <charset val="238"/>
      </rPr>
      <t xml:space="preserve"> </t>
    </r>
    <r>
      <rPr>
        <vertAlign val="superscript"/>
        <sz val="7"/>
        <color theme="1"/>
        <rFont val="Arial"/>
        <family val="2"/>
        <charset val="238"/>
      </rPr>
      <t>1)</t>
    </r>
  </si>
  <si>
    <r>
      <t xml:space="preserve">Typ SIM karty </t>
    </r>
    <r>
      <rPr>
        <vertAlign val="superscript"/>
        <sz val="7"/>
        <color theme="1"/>
        <rFont val="Arial"/>
        <family val="2"/>
        <charset val="238"/>
      </rPr>
      <t>5)</t>
    </r>
  </si>
  <si>
    <r>
      <t xml:space="preserve">Tarif </t>
    </r>
    <r>
      <rPr>
        <vertAlign val="superscript"/>
        <sz val="7"/>
        <color theme="1"/>
        <rFont val="Arial"/>
        <family val="2"/>
        <charset val="238"/>
      </rPr>
      <t>6</t>
    </r>
    <r>
      <rPr>
        <sz val="7"/>
        <color theme="1"/>
        <rFont val="Arial"/>
        <family val="2"/>
        <charset val="238"/>
      </rPr>
      <t> </t>
    </r>
    <r>
      <rPr>
        <vertAlign val="superscript"/>
        <sz val="7"/>
        <color theme="1"/>
        <rFont val="Arial"/>
        <family val="2"/>
        <charset val="238"/>
      </rPr>
      <t xml:space="preserve">) </t>
    </r>
    <r>
      <rPr>
        <b/>
        <sz val="7"/>
        <color rgb="FFFF0000"/>
        <rFont val="Arial"/>
        <family val="2"/>
        <charset val="238"/>
      </rPr>
      <t>*</t>
    </r>
  </si>
  <si>
    <r>
      <t xml:space="preserve">Termín aktivace SIM karty </t>
    </r>
    <r>
      <rPr>
        <vertAlign val="superscript"/>
        <sz val="7"/>
        <color theme="1"/>
        <rFont val="Arial"/>
        <family val="2"/>
        <charset val="238"/>
      </rPr>
      <t>7)</t>
    </r>
  </si>
  <si>
    <r>
      <t xml:space="preserve">Roamingový tarif </t>
    </r>
    <r>
      <rPr>
        <vertAlign val="superscript"/>
        <sz val="7"/>
        <color theme="1"/>
        <rFont val="Arial"/>
        <family val="2"/>
        <charset val="238"/>
      </rPr>
      <t>8)</t>
    </r>
  </si>
  <si>
    <r>
      <t xml:space="preserve">Datové roam. Zvýhodnění </t>
    </r>
    <r>
      <rPr>
        <sz val="7"/>
        <color theme="1"/>
        <rFont val="Arial"/>
        <family val="2"/>
        <charset val="238"/>
      </rPr>
      <t> </t>
    </r>
    <r>
      <rPr>
        <vertAlign val="superscript"/>
        <sz val="7"/>
        <color theme="1"/>
        <rFont val="Arial"/>
        <family val="2"/>
        <charset val="238"/>
      </rPr>
      <t>10)</t>
    </r>
  </si>
  <si>
    <r>
      <t xml:space="preserve">Fakturační skupina </t>
    </r>
    <r>
      <rPr>
        <vertAlign val="superscript"/>
        <sz val="7"/>
        <color theme="1"/>
        <rFont val="Arial"/>
        <family val="2"/>
        <charset val="238"/>
      </rPr>
      <t>25)</t>
    </r>
    <r>
      <rPr>
        <b/>
        <vertAlign val="superscript"/>
        <sz val="7"/>
        <color theme="1"/>
        <rFont val="Arial"/>
        <family val="2"/>
        <charset val="238"/>
      </rPr>
      <t xml:space="preserve"> </t>
    </r>
    <r>
      <rPr>
        <b/>
        <sz val="7"/>
        <color rgb="FFFF0000"/>
        <rFont val="Arial"/>
        <family val="2"/>
        <charset val="238"/>
      </rPr>
      <t>*</t>
    </r>
  </si>
  <si>
    <r>
      <t xml:space="preserve">Podrobnosti k Fakturační skupině </t>
    </r>
    <r>
      <rPr>
        <vertAlign val="superscript"/>
        <sz val="7"/>
        <color theme="1"/>
        <rFont val="Arial"/>
        <family val="2"/>
        <charset val="238"/>
      </rPr>
      <t>26)</t>
    </r>
    <r>
      <rPr>
        <b/>
        <vertAlign val="superscript"/>
        <sz val="7"/>
        <color theme="1"/>
        <rFont val="Arial"/>
        <family val="2"/>
        <charset val="238"/>
      </rPr>
      <t xml:space="preserve"> </t>
    </r>
    <r>
      <rPr>
        <b/>
        <sz val="7"/>
        <color rgb="FFFF0000"/>
        <rFont val="Arial"/>
        <family val="2"/>
        <charset val="238"/>
      </rPr>
      <t>*</t>
    </r>
    <r>
      <rPr>
        <sz val="7"/>
        <color theme="1"/>
        <rFont val="Arial"/>
        <family val="2"/>
        <charset val="238"/>
      </rPr>
      <t> </t>
    </r>
  </si>
  <si>
    <r>
      <t xml:space="preserve">Data roaming limit </t>
    </r>
    <r>
      <rPr>
        <vertAlign val="superscript"/>
        <sz val="7"/>
        <color theme="1"/>
        <rFont val="Arial"/>
        <family val="2"/>
        <charset val="238"/>
      </rPr>
      <t>11)</t>
    </r>
  </si>
  <si>
    <r>
      <t xml:space="preserve">Povolení datových služeb </t>
    </r>
    <r>
      <rPr>
        <vertAlign val="superscript"/>
        <sz val="7"/>
        <color theme="1"/>
        <rFont val="Arial"/>
        <family val="2"/>
        <charset val="238"/>
      </rPr>
      <t>12)</t>
    </r>
  </si>
  <si>
    <r>
      <t xml:space="preserve">Datové tarifní zvýhodnění </t>
    </r>
    <r>
      <rPr>
        <vertAlign val="superscript"/>
        <sz val="7"/>
        <color theme="1"/>
        <rFont val="Arial"/>
        <family val="2"/>
        <charset val="238"/>
      </rPr>
      <t>13)</t>
    </r>
  </si>
  <si>
    <r>
      <t xml:space="preserve">Podrobný výpis služeb </t>
    </r>
    <r>
      <rPr>
        <vertAlign val="superscript"/>
        <sz val="7"/>
        <color theme="1"/>
        <rFont val="Arial"/>
        <family val="2"/>
        <charset val="238"/>
      </rPr>
      <t>15)</t>
    </r>
  </si>
  <si>
    <r>
      <t xml:space="preserve">Downloads </t>
    </r>
    <r>
      <rPr>
        <vertAlign val="superscript"/>
        <sz val="7"/>
        <color theme="1"/>
        <rFont val="Arial"/>
        <family val="2"/>
        <charset val="238"/>
      </rPr>
      <t>21)</t>
    </r>
  </si>
  <si>
    <r>
      <t xml:space="preserve">Typ Záznamové služby </t>
    </r>
    <r>
      <rPr>
        <vertAlign val="superscript"/>
        <sz val="7"/>
        <color theme="1"/>
        <rFont val="Arial"/>
        <family val="2"/>
        <charset val="238"/>
      </rPr>
      <t>22)</t>
    </r>
  </si>
  <si>
    <r>
      <t>Způsob úhrady</t>
    </r>
    <r>
      <rPr>
        <vertAlign val="superscript"/>
        <sz val="7"/>
        <color theme="1"/>
        <rFont val="Arial"/>
        <family val="2"/>
        <charset val="238"/>
      </rPr>
      <t xml:space="preserve"> 9) </t>
    </r>
    <r>
      <rPr>
        <b/>
        <sz val="7"/>
        <color rgb="FFFF0000"/>
        <rFont val="Arial"/>
        <family val="2"/>
        <charset val="238"/>
      </rPr>
      <t>*</t>
    </r>
  </si>
  <si>
    <r>
      <t xml:space="preserve">Kód banky </t>
    </r>
    <r>
      <rPr>
        <vertAlign val="superscript"/>
        <sz val="7"/>
        <color theme="1"/>
        <rFont val="Arial"/>
        <family val="2"/>
        <charset val="238"/>
      </rPr>
      <t>11)</t>
    </r>
  </si>
  <si>
    <r>
      <t xml:space="preserve">Typ Vyúčtování služeb </t>
    </r>
    <r>
      <rPr>
        <vertAlign val="superscript"/>
        <sz val="7"/>
        <color theme="1"/>
        <rFont val="Arial"/>
        <family val="2"/>
        <charset val="238"/>
      </rPr>
      <t xml:space="preserve">13) </t>
    </r>
    <r>
      <rPr>
        <b/>
        <sz val="7"/>
        <color rgb="FFFF0000"/>
        <rFont val="Arial"/>
        <family val="2"/>
        <charset val="238"/>
      </rPr>
      <t>*</t>
    </r>
  </si>
  <si>
    <r>
      <t xml:space="preserve">Zasílat notifikaci o vyúčtování </t>
    </r>
    <r>
      <rPr>
        <vertAlign val="superscript"/>
        <sz val="7"/>
        <color theme="1"/>
        <rFont val="Arial"/>
        <family val="2"/>
        <charset val="238"/>
      </rPr>
      <t>15)</t>
    </r>
  </si>
  <si>
    <r>
      <t xml:space="preserve">Typ SIM karty </t>
    </r>
    <r>
      <rPr>
        <vertAlign val="superscript"/>
        <sz val="8"/>
        <rFont val="Arial"/>
        <family val="2"/>
        <charset val="238"/>
      </rPr>
      <t>5)</t>
    </r>
    <r>
      <rPr>
        <vertAlign val="superscript"/>
        <sz val="8"/>
        <color rgb="FFFF0000"/>
        <rFont val="Arial"/>
        <family val="2"/>
        <charset val="238"/>
      </rPr>
      <t xml:space="preserve"> </t>
    </r>
    <r>
      <rPr>
        <b/>
        <vertAlign val="superscript"/>
        <sz val="8"/>
        <color rgb="FFFF0000"/>
        <rFont val="Arial"/>
        <family val="2"/>
        <charset val="238"/>
      </rPr>
      <t>*</t>
    </r>
  </si>
  <si>
    <r>
      <t xml:space="preserve">    Číslo objednávky zákazníka </t>
    </r>
    <r>
      <rPr>
        <vertAlign val="superscript"/>
        <sz val="7"/>
        <rFont val="Arial"/>
        <family val="2"/>
        <charset val="238"/>
      </rPr>
      <t>27)</t>
    </r>
    <r>
      <rPr>
        <sz val="7"/>
        <rFont val="Arial"/>
        <family val="2"/>
        <charset val="238"/>
      </rPr>
      <t>:</t>
    </r>
  </si>
  <si>
    <r>
      <t xml:space="preserve">    Poznámka na dodací list </t>
    </r>
    <r>
      <rPr>
        <vertAlign val="superscript"/>
        <sz val="7"/>
        <rFont val="Arial"/>
        <family val="2"/>
        <charset val="238"/>
      </rPr>
      <t>28)</t>
    </r>
    <r>
      <rPr>
        <sz val="7"/>
        <rFont val="Arial"/>
        <family val="2"/>
        <charset val="238"/>
      </rPr>
      <t>:</t>
    </r>
  </si>
  <si>
    <t>Datový tarif pro elektronickou pokladnu</t>
  </si>
  <si>
    <t xml:space="preserve">dolů k podpisové části </t>
  </si>
  <si>
    <t>nahoru k hlavičce</t>
  </si>
  <si>
    <t>vyplněná simka</t>
  </si>
  <si>
    <t>kontrola výsledků</t>
  </si>
  <si>
    <t>Volba oprávnění k administraci změn 26)</t>
  </si>
  <si>
    <t>Standardní</t>
  </si>
  <si>
    <t>Omezené</t>
  </si>
  <si>
    <r>
      <t xml:space="preserve">Heslo pro blokování </t>
    </r>
    <r>
      <rPr>
        <b/>
        <vertAlign val="superscript"/>
        <sz val="8"/>
        <rFont val="Arial"/>
        <family val="2"/>
      </rPr>
      <t xml:space="preserve">(čtyřmístné číslo) </t>
    </r>
    <r>
      <rPr>
        <vertAlign val="superscript"/>
        <sz val="8"/>
        <rFont val="Arial"/>
        <family val="2"/>
      </rPr>
      <t>25)</t>
    </r>
    <r>
      <rPr>
        <vertAlign val="superscript"/>
        <sz val="8"/>
        <color rgb="FFFF0000"/>
        <rFont val="Arial"/>
        <family val="2"/>
        <charset val="238"/>
      </rPr>
      <t xml:space="preserve"> *</t>
    </r>
  </si>
  <si>
    <r>
      <t xml:space="preserve">Registrační e-mail pro eSIM </t>
    </r>
    <r>
      <rPr>
        <vertAlign val="superscript"/>
        <sz val="8"/>
        <rFont val="Arial"/>
        <family val="2"/>
        <charset val="238"/>
      </rPr>
      <t>26)</t>
    </r>
  </si>
  <si>
    <r>
      <t xml:space="preserve">Volba oprávnění k administraci změn </t>
    </r>
    <r>
      <rPr>
        <vertAlign val="superscript"/>
        <sz val="8"/>
        <rFont val="Arial"/>
        <family val="2"/>
        <charset val="238"/>
      </rPr>
      <t>27)</t>
    </r>
  </si>
  <si>
    <t>Email*</t>
  </si>
  <si>
    <r>
      <t xml:space="preserve">Notifikační e-mail </t>
    </r>
    <r>
      <rPr>
        <vertAlign val="superscript"/>
        <sz val="9"/>
        <color theme="1"/>
        <rFont val="Arial"/>
        <family val="2"/>
      </rPr>
      <t xml:space="preserve">14) </t>
    </r>
    <r>
      <rPr>
        <b/>
        <vertAlign val="superscript"/>
        <sz val="9"/>
        <color rgb="FFFF0000"/>
        <rFont val="Arial"/>
        <family val="2"/>
        <charset val="238"/>
      </rPr>
      <t>*</t>
    </r>
  </si>
  <si>
    <r>
      <t xml:space="preserve">Typ Vyúčtování služeb </t>
    </r>
    <r>
      <rPr>
        <vertAlign val="superscript"/>
        <sz val="9"/>
        <color theme="1"/>
        <rFont val="Arial"/>
        <family val="2"/>
      </rPr>
      <t>13)</t>
    </r>
    <r>
      <rPr>
        <vertAlign val="superscript"/>
        <sz val="9"/>
        <rFont val="Arial"/>
        <family val="2"/>
        <charset val="238"/>
      </rPr>
      <t xml:space="preserve"> </t>
    </r>
  </si>
  <si>
    <r>
      <t xml:space="preserve">Notifikační telefonní číslo </t>
    </r>
    <r>
      <rPr>
        <vertAlign val="superscript"/>
        <sz val="9"/>
        <color theme="1"/>
        <rFont val="Arial"/>
        <family val="2"/>
      </rPr>
      <t xml:space="preserve">14) </t>
    </r>
  </si>
  <si>
    <t>TMCZ_LE_RPA_20_03</t>
  </si>
  <si>
    <r>
      <t xml:space="preserve">Pro správný výběr balíkovny/boxu, kde si chcete zásilku vyzvednout, uvádějte do pole PSČ hodnotu uvedenou na </t>
    </r>
    <r>
      <rPr>
        <b/>
        <u/>
        <sz val="7"/>
        <color theme="4"/>
        <rFont val="Arial"/>
        <family val="2"/>
        <charset val="238"/>
      </rPr>
      <t>Vyhledat balíkovnu | Balíkovna (balikovna.cz)</t>
    </r>
    <r>
      <rPr>
        <b/>
        <sz val="7"/>
        <color theme="1"/>
        <rFont val="Arial"/>
        <family val="2"/>
        <charset val="238"/>
      </rPr>
      <t xml:space="preserve"> v řádku s adresou viz obrázek.</t>
    </r>
  </si>
  <si>
    <t>DS A 1 GB Nastálo</t>
  </si>
  <si>
    <t>DS B 1 GB Nastálo</t>
  </si>
  <si>
    <t>DS C 1 GB Nastálo</t>
  </si>
  <si>
    <t>DS A 2 GB Nastálo</t>
  </si>
  <si>
    <t>DS B 2 GB Nastálo</t>
  </si>
  <si>
    <t>DS C 2 GB Nastálo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</si>
</sst>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07">
    <font>
      <sz val="11"/>
      <color theme="1"/>
      <name val="Calibri"/>
      <family val="2"/>
      <scheme val="minor"/>
    </font>
    <font>
      <u/>
      <sz val="11"/>
      <color theme="10"/>
      <name val="Calibri"/>
      <family val="2"/>
      <scheme val="minor"/>
    </font>
    <font>
      <sz val="9"/>
      <color theme="1"/>
      <name val="Arial"/>
      <family val="2"/>
    </font>
    <font>
      <sz val="24"/>
      <color theme="1"/>
      <name val="Arial"/>
      <family val="2"/>
    </font>
    <font>
      <sz val="9"/>
      <color rgb="FFFF0000"/>
      <name val="Arial"/>
      <family val="2"/>
    </font>
    <font>
      <vertAlign val="superscript"/>
      <sz val="9"/>
      <color theme="1"/>
      <name val="Arial"/>
      <family val="2"/>
    </font>
    <font>
      <sz val="9"/>
      <color rgb="FF231F20"/>
      <name val="Arial"/>
      <family val="2"/>
    </font>
    <font>
      <u/>
      <sz val="9"/>
      <color theme="10"/>
      <name val="Arial"/>
      <family val="2"/>
    </font>
    <font>
      <u/>
      <sz val="9"/>
      <color theme="10"/>
      <name val="Calibri"/>
      <family val="2"/>
      <scheme val="minor"/>
    </font>
    <font>
      <sz val="9"/>
      <color theme="1"/>
      <name val="Tele-GroteskEEUlt"/>
      <charset val="238"/>
    </font>
    <font>
      <sz val="9"/>
      <color rgb="FF231F20"/>
      <name val="Wingdings"/>
      <charset val="2"/>
    </font>
    <font>
      <sz val="8"/>
      <color theme="1"/>
      <name val="Arial"/>
      <family val="2"/>
    </font>
    <font>
      <sz val="7"/>
      <color theme="1"/>
      <name val="Arial"/>
      <family val="2"/>
    </font>
    <font>
      <b/>
      <sz val="7.5"/>
      <color theme="1"/>
      <name val="Arial"/>
      <family val="2"/>
    </font>
    <font>
      <sz val="8"/>
      <color theme="1"/>
      <name val="Calibri"/>
      <family val="2"/>
      <scheme val="minor"/>
    </font>
    <font>
      <sz val="7.5"/>
      <color theme="1"/>
      <name val="Arial"/>
      <family val="2"/>
    </font>
    <font>
      <sz val="10"/>
      <color theme="1"/>
      <name val="Calibri"/>
      <family val="2"/>
      <scheme val="minor"/>
    </font>
    <font>
      <b/>
      <sz val="10"/>
      <color theme="1"/>
      <name val="Calibri"/>
      <family val="2"/>
      <scheme val="minor"/>
    </font>
    <font>
      <b/>
      <sz val="9"/>
      <color theme="1"/>
      <name val="Arial"/>
      <family val="2"/>
    </font>
    <font>
      <b/>
      <sz val="9"/>
      <color rgb="FFFF0000"/>
      <name val="Arial"/>
      <family val="2"/>
    </font>
    <font>
      <sz val="11"/>
      <name val="Calibri"/>
      <family val="2"/>
      <scheme val="minor"/>
    </font>
    <font>
      <b/>
      <sz val="8"/>
      <color rgb="FFFF0000"/>
      <name val="Arial"/>
      <family val="2"/>
    </font>
    <font>
      <b/>
      <sz val="8"/>
      <name val="Arial"/>
      <family val="2"/>
    </font>
    <font>
      <sz val="8"/>
      <name val="Calibri"/>
      <family val="2"/>
      <scheme val="minor"/>
    </font>
    <font>
      <vertAlign val="superscript"/>
      <sz val="8"/>
      <name val="Arial"/>
      <family val="2"/>
    </font>
    <font>
      <b/>
      <vertAlign val="superscript"/>
      <sz val="8"/>
      <name val="Arial"/>
      <family val="2"/>
    </font>
    <font>
      <sz val="7.5"/>
      <name val="Arial"/>
      <family val="2"/>
    </font>
    <font>
      <vertAlign val="superscript"/>
      <sz val="8"/>
      <color rgb="FFFF0000"/>
      <name val="Arial"/>
      <family val="2"/>
    </font>
    <font>
      <b/>
      <vertAlign val="superscript"/>
      <sz val="8"/>
      <color rgb="FFFF0000"/>
      <name val="Arial"/>
      <family val="2"/>
    </font>
    <font>
      <sz val="8"/>
      <color rgb="FFFF0000"/>
      <name val="Calibri"/>
      <family val="2"/>
      <scheme val="minor"/>
    </font>
    <font>
      <b/>
      <sz val="14"/>
      <color theme="1"/>
      <name val="Arial"/>
      <family val="2"/>
    </font>
    <font>
      <b/>
      <sz val="18"/>
      <color theme="1"/>
      <name val="Arial"/>
      <family val="2"/>
    </font>
    <font>
      <sz val="9"/>
      <name val="Arial"/>
      <family val="2"/>
    </font>
    <font>
      <vertAlign val="superscript"/>
      <sz val="9"/>
      <name val="Arial"/>
      <family val="2"/>
    </font>
    <font>
      <sz val="9"/>
      <name val="Calibri"/>
      <family val="2"/>
      <scheme val="minor"/>
    </font>
    <font>
      <b/>
      <sz val="9"/>
      <name val="Arial"/>
      <family val="2"/>
    </font>
    <font>
      <sz val="8.5"/>
      <name val="Arial"/>
      <family val="2"/>
    </font>
    <font>
      <sz val="8"/>
      <name val="Arial"/>
      <family val="2"/>
    </font>
    <font>
      <sz val="9"/>
      <color rgb="FFFF0000"/>
      <name val="Arial"/>
      <family val="2"/>
      <charset val="238"/>
    </font>
    <font>
      <sz val="9"/>
      <color theme="0"/>
      <name val="Arial"/>
      <family val="2"/>
    </font>
    <font>
      <sz val="9"/>
      <color indexed="81"/>
      <name val="Tahoma"/>
      <family val="2"/>
      <charset val="238"/>
    </font>
    <font>
      <b/>
      <sz val="9"/>
      <color indexed="81"/>
      <name val="Tahoma"/>
      <family val="2"/>
      <charset val="238"/>
    </font>
    <font>
      <sz val="8"/>
      <name val="Arial"/>
      <family val="2"/>
      <charset val="238"/>
    </font>
    <font>
      <sz val="7"/>
      <name val="Arial"/>
      <family val="2"/>
      <charset val="238"/>
    </font>
    <font>
      <b/>
      <sz val="7"/>
      <name val="Arial"/>
      <family val="2"/>
    </font>
    <font>
      <sz val="5"/>
      <color theme="0"/>
      <name val="Arial"/>
      <family val="2"/>
    </font>
    <font>
      <vertAlign val="superscript"/>
      <sz val="8"/>
      <name val="Arial"/>
      <family val="2"/>
      <charset val="238"/>
    </font>
    <font>
      <b/>
      <sz val="8"/>
      <name val="Arial"/>
      <family val="2"/>
      <charset val="238"/>
    </font>
    <font>
      <vertAlign val="superscript"/>
      <sz val="8"/>
      <color rgb="FFFF0000"/>
      <name val="Arial"/>
      <family val="2"/>
      <charset val="238"/>
    </font>
    <font>
      <sz val="4"/>
      <color theme="0"/>
      <name val="Arial"/>
      <family val="2"/>
    </font>
    <font>
      <sz val="8"/>
      <color indexed="81"/>
      <name val="Tahoma"/>
      <family val="2"/>
      <charset val="238"/>
    </font>
    <font>
      <b/>
      <sz val="8"/>
      <color indexed="81"/>
      <name val="Tahoma"/>
      <family val="2"/>
      <charset val="238"/>
    </font>
    <font>
      <b/>
      <vertAlign val="superscript"/>
      <sz val="8"/>
      <color rgb="FFFF0000"/>
      <name val="Arial"/>
      <family val="2"/>
      <charset val="238"/>
    </font>
    <font>
      <b/>
      <sz val="11"/>
      <color theme="1"/>
      <name val="Calibri"/>
      <family val="2"/>
      <charset val="238"/>
      <scheme val="minor"/>
    </font>
    <font>
      <sz val="20"/>
      <color theme="1"/>
      <name val="Arial"/>
      <family val="2"/>
    </font>
    <font>
      <b/>
      <sz val="9"/>
      <name val="Arial"/>
      <family val="2"/>
      <charset val="238"/>
    </font>
    <font>
      <b/>
      <sz val="8"/>
      <color theme="1"/>
      <name val="Arial"/>
      <family val="2"/>
    </font>
    <font>
      <sz val="6.5"/>
      <color theme="1"/>
      <name val="Arial"/>
      <family val="2"/>
      <charset val="238"/>
    </font>
    <font>
      <sz val="9"/>
      <color theme="1"/>
      <name val="Arial Narrow"/>
      <family val="2"/>
      <charset val="238"/>
    </font>
    <font>
      <vertAlign val="superscript"/>
      <sz val="9"/>
      <color theme="1"/>
      <name val="Arial"/>
      <family val="2"/>
      <charset val="238"/>
    </font>
    <font>
      <sz val="6.5"/>
      <name val="Arial"/>
      <family val="2"/>
      <charset val="238"/>
    </font>
    <font>
      <sz val="8"/>
      <color rgb="FF231F20"/>
      <name val="Arial"/>
      <family val="2"/>
      <charset val="238"/>
    </font>
    <font>
      <b/>
      <vertAlign val="superscript"/>
      <sz val="8"/>
      <name val="Arial"/>
      <family val="2"/>
      <charset val="238"/>
    </font>
    <font>
      <sz val="11"/>
      <color rgb="FFFF0000"/>
      <name val="Calibri"/>
      <family val="2"/>
      <scheme val="minor"/>
    </font>
    <font>
      <vertAlign val="superscript"/>
      <sz val="9"/>
      <color rgb="FFFF0000"/>
      <name val="Arial"/>
      <family val="2"/>
      <charset val="238"/>
    </font>
    <font>
      <b/>
      <vertAlign val="superscript"/>
      <sz val="9"/>
      <color rgb="FFFF0000"/>
      <name val="Arial"/>
      <family val="2"/>
      <charset val="238"/>
    </font>
    <font>
      <b/>
      <sz val="6"/>
      <color rgb="FFFF0000"/>
      <name val="Arial"/>
      <family val="2"/>
      <charset val="238"/>
    </font>
    <font>
      <sz val="6"/>
      <color theme="1"/>
      <name val="Arial"/>
      <family val="2"/>
      <charset val="238"/>
    </font>
    <font>
      <sz val="8"/>
      <color rgb="FF000000"/>
      <name val="Segoe UI"/>
      <family val="2"/>
      <charset val="238"/>
    </font>
    <font>
      <b/>
      <sz val="8"/>
      <color rgb="FF000000"/>
      <name val="Calibri"/>
      <family val="2"/>
      <charset val="238"/>
    </font>
    <font>
      <b/>
      <sz val="6"/>
      <name val="Calibri"/>
      <family val="2"/>
      <charset val="238"/>
      <scheme val="minor"/>
    </font>
    <font>
      <sz val="11"/>
      <color theme="0"/>
      <name val="Calibri"/>
      <family val="2"/>
      <scheme val="minor"/>
    </font>
    <font>
      <sz val="9"/>
      <name val="Arial"/>
      <family val="2"/>
      <charset val="238"/>
    </font>
    <font>
      <b/>
      <sz val="9"/>
      <color theme="1"/>
      <name val="Arial"/>
      <family val="2"/>
      <charset val="238"/>
    </font>
    <font>
      <sz val="8"/>
      <color theme="1"/>
      <name val="Tele-GroteskEEUlt"/>
      <charset val="238"/>
    </font>
    <font>
      <sz val="6.5"/>
      <color rgb="FF000000"/>
      <name val="Arial"/>
      <family val="2"/>
      <charset val="238"/>
    </font>
    <font>
      <sz val="8"/>
      <color rgb="FF000000"/>
      <name val="Arial"/>
      <family val="2"/>
      <charset val="238"/>
    </font>
    <font>
      <u/>
      <sz val="6.5"/>
      <color rgb="FF000000"/>
      <name val="Arial"/>
      <family val="2"/>
      <charset val="238"/>
    </font>
    <font>
      <b/>
      <sz val="8"/>
      <color theme="9" tint="-0.249977111117893"/>
      <name val="Arial"/>
      <family val="2"/>
      <charset val="238"/>
    </font>
    <font>
      <sz val="9"/>
      <color rgb="FF000000"/>
      <name val="Arial"/>
      <family val="2"/>
      <charset val="238"/>
    </font>
    <font>
      <sz val="8"/>
      <color theme="1"/>
      <name val="Arial"/>
      <family val="2"/>
      <charset val="238"/>
    </font>
    <font>
      <b/>
      <sz val="8"/>
      <color theme="1"/>
      <name val="Arial"/>
      <family val="2"/>
      <charset val="238"/>
    </font>
    <font>
      <sz val="8"/>
      <color theme="4"/>
      <name val="Arial"/>
      <family val="2"/>
      <charset val="238"/>
    </font>
    <font>
      <b/>
      <sz val="11"/>
      <color theme="9" tint="-0.249977111117893"/>
      <name val="Calibri"/>
      <family val="2"/>
      <charset val="238"/>
      <scheme val="minor"/>
    </font>
    <font>
      <b/>
      <sz val="9"/>
      <color theme="1"/>
      <name val="Calibri"/>
      <family val="2"/>
      <charset val="238"/>
      <scheme val="minor"/>
    </font>
    <font>
      <b/>
      <sz val="9"/>
      <color theme="4"/>
      <name val="Calibri"/>
      <family val="2"/>
      <charset val="238"/>
      <scheme val="minor"/>
    </font>
    <font>
      <sz val="7"/>
      <color theme="1"/>
      <name val="Arial"/>
      <family val="2"/>
      <charset val="238"/>
    </font>
    <font>
      <b/>
      <sz val="7"/>
      <color theme="9" tint="-0.249977111117893"/>
      <name val="Arial"/>
      <family val="2"/>
      <charset val="238"/>
    </font>
    <font>
      <sz val="6"/>
      <color rgb="FFFF0000"/>
      <name val="Arial"/>
      <family val="2"/>
    </font>
    <font>
      <b/>
      <u/>
      <sz val="7"/>
      <color theme="4"/>
      <name val="Arial"/>
      <family val="2"/>
      <charset val="238"/>
    </font>
    <font>
      <b/>
      <sz val="7"/>
      <color theme="1" tint="0.249977111117893"/>
      <name val="Arial"/>
      <family val="2"/>
      <charset val="238"/>
    </font>
    <font>
      <sz val="7"/>
      <color theme="1" tint="0.249977111117893"/>
      <name val="Arial"/>
      <family val="2"/>
      <charset val="238"/>
    </font>
    <font>
      <b/>
      <sz val="7"/>
      <color theme="1"/>
      <name val="Arial"/>
      <family val="2"/>
      <charset val="238"/>
    </font>
    <font>
      <sz val="7"/>
      <color rgb="FF000000"/>
      <name val="Arial"/>
      <family val="2"/>
      <charset val="238"/>
    </font>
    <font>
      <b/>
      <sz val="7"/>
      <name val="Arial"/>
      <family val="2"/>
      <charset val="238"/>
    </font>
    <font>
      <sz val="7"/>
      <color theme="0"/>
      <name val="Arial"/>
      <family val="2"/>
      <charset val="238"/>
    </font>
    <font>
      <u/>
      <sz val="7"/>
      <color rgb="FF000000"/>
      <name val="Arial"/>
      <family val="2"/>
      <charset val="238"/>
    </font>
    <font>
      <vertAlign val="superscript"/>
      <sz val="7"/>
      <color theme="1"/>
      <name val="Arial"/>
      <family val="2"/>
      <charset val="238"/>
    </font>
    <font>
      <b/>
      <sz val="7"/>
      <color rgb="FFFF0000"/>
      <name val="Arial"/>
      <family val="2"/>
      <charset val="238"/>
    </font>
    <font>
      <b/>
      <vertAlign val="superscript"/>
      <sz val="7"/>
      <color theme="1"/>
      <name val="Arial"/>
      <family val="2"/>
      <charset val="238"/>
    </font>
    <font>
      <i/>
      <sz val="7"/>
      <color theme="1"/>
      <name val="Arial"/>
      <family val="2"/>
      <charset val="238"/>
    </font>
    <font>
      <sz val="7"/>
      <color rgb="FF231F20"/>
      <name val="Arial"/>
      <family val="2"/>
      <charset val="238"/>
    </font>
    <font>
      <vertAlign val="superscript"/>
      <sz val="7"/>
      <name val="Arial"/>
      <family val="2"/>
      <charset val="238"/>
    </font>
    <font>
      <u/>
      <sz val="7"/>
      <color theme="10"/>
      <name val="Arial"/>
      <family val="2"/>
      <charset val="238"/>
    </font>
    <font>
      <b/>
      <i/>
      <sz val="7"/>
      <color theme="1"/>
      <name val="Arial"/>
      <family val="2"/>
      <charset val="238"/>
    </font>
    <font>
      <sz val="8"/>
      <color theme="0"/>
      <name val="Calibri"/>
      <family val="2"/>
      <scheme val="minor"/>
    </font>
    <font>
      <vertAlign val="superscript"/>
      <sz val="9"/>
      <name val="Arial"/>
      <family val="2"/>
      <charset val="238"/>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9999"/>
        <bgColor indexed="64"/>
      </patternFill>
    </fill>
    <fill>
      <patternFill patternType="solid">
        <fgColor rgb="FFFFCCCC"/>
        <bgColor indexed="64"/>
      </patternFill>
    </fill>
    <fill>
      <patternFill patternType="solid">
        <fgColor theme="5" tint="0.79998168889431442"/>
        <bgColor indexed="64"/>
      </patternFill>
    </fill>
    <fill>
      <patternFill patternType="solid">
        <fgColor indexed="29"/>
        <bgColor indexed="64"/>
      </patternFill>
    </fill>
    <fill>
      <patternFill patternType="solid">
        <fgColor theme="0" tint="-0.34998626667073579"/>
        <bgColor indexed="64"/>
      </patternFill>
    </fill>
    <fill>
      <patternFill patternType="solid">
        <fgColor theme="0" tint="-0.14999847407452621"/>
        <bgColor indexed="64"/>
      </patternFill>
    </fill>
  </fills>
  <borders count="28">
    <border>
      <left/>
      <right/>
      <top/>
      <bottom/>
      <diagonal/>
    </border>
    <border>
      <left/>
      <right/>
      <top/>
      <bottom style="medium">
        <color indexed="64"/>
      </bottom>
      <diagonal/>
    </border>
    <border>
      <left/>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308">
    <xf numFmtId="0" fontId="0" fillId="0" borderId="0" xfId="0"/>
    <xf numFmtId="0" fontId="2" fillId="0" borderId="0" xfId="0" applyFont="1"/>
    <xf numFmtId="0" fontId="7" fillId="0" borderId="0" xfId="1" applyFont="1"/>
    <xf numFmtId="0" fontId="2" fillId="0" borderId="0" xfId="0" applyFont="1" applyAlignment="1">
      <alignment vertical="center"/>
    </xf>
    <xf numFmtId="0" fontId="3" fillId="0" borderId="0" xfId="0" applyFont="1"/>
    <xf numFmtId="0" fontId="8" fillId="0" borderId="0" xfId="1" applyFont="1" applyAlignment="1">
      <alignment vertical="center"/>
    </xf>
    <xf numFmtId="0" fontId="8" fillId="0" borderId="0" xfId="1" applyFont="1"/>
    <xf numFmtId="0" fontId="2" fillId="0" borderId="1" xfId="0" applyFont="1" applyBorder="1"/>
    <xf numFmtId="0" fontId="2" fillId="0" borderId="2" xfId="0" applyFont="1" applyBorder="1"/>
    <xf numFmtId="0" fontId="18" fillId="0" borderId="4" xfId="0" applyFont="1" applyBorder="1" applyAlignment="1">
      <alignment horizontal="center" vertical="center" textRotation="90" wrapText="1"/>
    </xf>
    <xf numFmtId="0" fontId="6" fillId="0" borderId="0" xfId="0" applyFont="1" applyBorder="1" applyAlignment="1">
      <alignment horizontal="justify" vertical="top" wrapText="1"/>
    </xf>
    <xf numFmtId="0" fontId="10" fillId="0" borderId="0" xfId="0" applyFont="1" applyBorder="1" applyAlignment="1">
      <alignment horizontal="justify" vertical="top"/>
    </xf>
    <xf numFmtId="0" fontId="2" fillId="0" borderId="0" xfId="0" applyFont="1" applyAlignment="1">
      <alignment horizontal="justify" vertical="top" wrapTex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9" fillId="0" borderId="0" xfId="0" applyFont="1" applyAlignment="1">
      <alignment horizontal="left" vertical="top"/>
    </xf>
    <xf numFmtId="0" fontId="2" fillId="0" borderId="0" xfId="0" applyFont="1" applyBorder="1" applyAlignment="1">
      <alignment horizontal="left"/>
    </xf>
    <xf numFmtId="0" fontId="0" fillId="0" borderId="0" xfId="0" applyAlignment="1">
      <alignment horizontal="left"/>
    </xf>
    <xf numFmtId="0" fontId="14"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xf>
    <xf numFmtId="0" fontId="17" fillId="0" borderId="0" xfId="0" applyFont="1" applyAlignment="1">
      <alignment horizontal="left" vertical="center"/>
    </xf>
    <xf numFmtId="0" fontId="16" fillId="0" borderId="0" xfId="0" applyFont="1" applyAlignment="1">
      <alignment horizontal="left" vertical="center"/>
    </xf>
    <xf numFmtId="0" fontId="22" fillId="0" borderId="4" xfId="0" applyFont="1" applyBorder="1" applyAlignment="1">
      <alignment horizontal="center" vertical="center" textRotation="90" wrapText="1"/>
    </xf>
    <xf numFmtId="0" fontId="23" fillId="0" borderId="0" xfId="0" applyFont="1"/>
    <xf numFmtId="0" fontId="20" fillId="0" borderId="0" xfId="0" applyFont="1"/>
    <xf numFmtId="0" fontId="26" fillId="3" borderId="0" xfId="0" applyFont="1" applyFill="1" applyBorder="1" applyAlignment="1">
      <alignment vertical="center"/>
    </xf>
    <xf numFmtId="0" fontId="20" fillId="3" borderId="0" xfId="0" applyFont="1" applyFill="1" applyBorder="1"/>
    <xf numFmtId="1" fontId="20" fillId="3" borderId="0" xfId="0" applyNumberFormat="1" applyFont="1" applyFill="1" applyBorder="1"/>
    <xf numFmtId="0" fontId="23" fillId="3" borderId="0" xfId="0" applyFont="1" applyFill="1" applyBorder="1" applyAlignment="1">
      <alignment vertical="center"/>
    </xf>
    <xf numFmtId="0" fontId="30" fillId="0" borderId="0" xfId="0" applyFont="1" applyAlignment="1">
      <alignment horizontal="justify" vertical="center" wrapText="1"/>
    </xf>
    <xf numFmtId="0" fontId="31" fillId="0" borderId="0" xfId="0" applyFont="1" applyAlignment="1">
      <alignment horizontal="justify" vertical="center" wrapText="1"/>
    </xf>
    <xf numFmtId="0" fontId="0" fillId="0" borderId="0" xfId="0" applyAlignment="1">
      <alignment horizontal="right" vertical="center" wrapText="1" indent="1"/>
    </xf>
    <xf numFmtId="0" fontId="42" fillId="3" borderId="0" xfId="0" applyFont="1" applyFill="1" applyBorder="1"/>
    <xf numFmtId="0" fontId="2" fillId="0" borderId="0" xfId="0" applyFont="1" applyAlignment="1">
      <alignment vertical="top" wrapText="1"/>
    </xf>
    <xf numFmtId="0" fontId="2" fillId="0" borderId="2" xfId="0" applyFont="1" applyBorder="1" applyAlignment="1">
      <alignment vertical="top" wrapText="1"/>
    </xf>
    <xf numFmtId="0" fontId="10" fillId="0" borderId="2" xfId="0" applyFont="1" applyBorder="1" applyAlignment="1">
      <alignment horizontal="justify" vertical="top"/>
    </xf>
    <xf numFmtId="0" fontId="22" fillId="0" borderId="12" xfId="0" applyFont="1" applyBorder="1" applyAlignment="1">
      <alignment horizontal="center" vertical="center" textRotation="90" wrapText="1"/>
    </xf>
    <xf numFmtId="0" fontId="39" fillId="0" borderId="0" xfId="0" applyFont="1" applyAlignment="1" applyProtection="1">
      <alignment horizontal="left"/>
      <protection locked="0"/>
    </xf>
    <xf numFmtId="0" fontId="39" fillId="0" borderId="2" xfId="0" applyFont="1" applyBorder="1" applyAlignment="1" applyProtection="1">
      <alignment horizontal="left"/>
      <protection locked="0"/>
    </xf>
    <xf numFmtId="0" fontId="45" fillId="0" borderId="0" xfId="0" applyFont="1" applyBorder="1" applyAlignment="1">
      <alignment horizontal="left"/>
    </xf>
    <xf numFmtId="0" fontId="9" fillId="0" borderId="0" xfId="0" applyFont="1" applyAlignment="1">
      <alignment horizontal="left" vertical="center"/>
    </xf>
    <xf numFmtId="0" fontId="0" fillId="0" borderId="0" xfId="0" applyProtection="1">
      <protection locked="0"/>
    </xf>
    <xf numFmtId="0" fontId="12" fillId="0" borderId="0" xfId="0" applyFont="1" applyAlignment="1">
      <alignment horizontal="left" vertical="top" wrapText="1"/>
    </xf>
    <xf numFmtId="0" fontId="49" fillId="0" borderId="0" xfId="0" applyFont="1" applyBorder="1" applyAlignment="1">
      <alignment horizontal="left"/>
    </xf>
    <xf numFmtId="0" fontId="49" fillId="0" borderId="0" xfId="0" applyFont="1" applyBorder="1" applyAlignment="1">
      <alignment horizontal="justify" vertical="top"/>
    </xf>
    <xf numFmtId="0" fontId="49" fillId="0" borderId="0" xfId="0" applyFont="1" applyBorder="1"/>
    <xf numFmtId="0" fontId="49" fillId="0" borderId="0" xfId="0" applyFont="1"/>
    <xf numFmtId="0" fontId="11" fillId="0" borderId="0" xfId="0" applyFont="1" applyBorder="1"/>
    <xf numFmtId="0" fontId="2" fillId="0" borderId="0" xfId="0" applyFont="1" applyBorder="1"/>
    <xf numFmtId="49" fontId="0" fillId="0" borderId="0" xfId="0" applyNumberFormat="1"/>
    <xf numFmtId="0" fontId="19" fillId="0" borderId="2" xfId="0" applyFont="1" applyBorder="1" applyProtection="1">
      <protection hidden="1"/>
    </xf>
    <xf numFmtId="0" fontId="2" fillId="0" borderId="0" xfId="0" applyFont="1" applyBorder="1" applyAlignment="1">
      <alignment horizontal="justify" vertical="top"/>
    </xf>
    <xf numFmtId="0" fontId="56" fillId="0" borderId="4" xfId="0" applyFont="1" applyBorder="1" applyAlignment="1">
      <alignment horizontal="center" vertical="center" textRotation="90" wrapText="1"/>
    </xf>
    <xf numFmtId="0" fontId="2" fillId="0" borderId="0" xfId="0" applyFont="1" applyAlignment="1" applyProtection="1">
      <alignment horizontal="left"/>
      <protection hidden="1"/>
    </xf>
    <xf numFmtId="0" fontId="7" fillId="0" borderId="0" xfId="1" applyFont="1" applyProtection="1">
      <protection hidden="1"/>
    </xf>
    <xf numFmtId="0" fontId="2" fillId="0" borderId="0" xfId="0" applyFont="1" applyProtection="1">
      <protection hidden="1"/>
    </xf>
    <xf numFmtId="0" fontId="2" fillId="0" borderId="0" xfId="0" applyFont="1" applyAlignment="1" applyProtection="1">
      <alignment vertical="center"/>
      <protection hidden="1"/>
    </xf>
    <xf numFmtId="49" fontId="2" fillId="0" borderId="4" xfId="0" applyNumberFormat="1" applyFont="1" applyBorder="1" applyAlignment="1" applyProtection="1">
      <alignment horizontal="center"/>
      <protection hidden="1"/>
    </xf>
    <xf numFmtId="0" fontId="8" fillId="0" borderId="0" xfId="1" applyFont="1" applyAlignment="1" applyProtection="1">
      <alignment vertical="center"/>
      <protection hidden="1"/>
    </xf>
    <xf numFmtId="0" fontId="8" fillId="0" borderId="0" xfId="1" applyFont="1" applyProtection="1">
      <protection hidden="1"/>
    </xf>
    <xf numFmtId="0" fontId="2" fillId="0" borderId="1" xfId="0" applyFont="1" applyBorder="1" applyAlignment="1" applyProtection="1">
      <alignment horizontal="left"/>
      <protection hidden="1"/>
    </xf>
    <xf numFmtId="0" fontId="2" fillId="0" borderId="1" xfId="0" applyFont="1" applyBorder="1" applyProtection="1">
      <protection hidden="1"/>
    </xf>
    <xf numFmtId="0" fontId="2" fillId="0" borderId="0" xfId="0" applyFont="1" applyBorder="1" applyProtection="1">
      <protection hidden="1"/>
    </xf>
    <xf numFmtId="0" fontId="2" fillId="0" borderId="2" xfId="0" applyFont="1" applyBorder="1" applyAlignment="1" applyProtection="1">
      <alignment horizontal="left"/>
      <protection hidden="1"/>
    </xf>
    <xf numFmtId="0" fontId="2" fillId="0" borderId="2" xfId="0" applyFont="1" applyBorder="1" applyProtection="1">
      <protection hidden="1"/>
    </xf>
    <xf numFmtId="0" fontId="32" fillId="0" borderId="0" xfId="0" applyFont="1" applyProtection="1">
      <protection hidden="1"/>
    </xf>
    <xf numFmtId="0" fontId="32" fillId="0" borderId="0" xfId="0" applyFont="1" applyBorder="1" applyAlignment="1" applyProtection="1">
      <alignment horizontal="center"/>
      <protection hidden="1"/>
    </xf>
    <xf numFmtId="0" fontId="37" fillId="0" borderId="19" xfId="0" applyFont="1" applyBorder="1" applyAlignment="1" applyProtection="1">
      <alignment horizontal="center" vertical="center"/>
      <protection hidden="1"/>
    </xf>
    <xf numFmtId="0" fontId="32" fillId="0" borderId="0" xfId="0" applyFont="1" applyBorder="1" applyProtection="1">
      <protection hidden="1"/>
    </xf>
    <xf numFmtId="0" fontId="32" fillId="3" borderId="0" xfId="0" applyFont="1" applyFill="1" applyBorder="1" applyAlignment="1" applyProtection="1">
      <alignment horizontal="center"/>
      <protection hidden="1"/>
    </xf>
    <xf numFmtId="49" fontId="32" fillId="0" borderId="4" xfId="0" applyNumberFormat="1" applyFont="1" applyBorder="1" applyAlignment="1" applyProtection="1">
      <alignment horizontal="center"/>
      <protection hidden="1"/>
    </xf>
    <xf numFmtId="0" fontId="32" fillId="0" borderId="2" xfId="0" applyFont="1" applyBorder="1" applyProtection="1">
      <protection hidden="1"/>
    </xf>
    <xf numFmtId="0" fontId="9" fillId="0" borderId="0" xfId="0" applyFont="1" applyAlignment="1" applyProtection="1">
      <alignment horizontal="left" vertical="top" wrapText="1"/>
      <protection hidden="1"/>
    </xf>
    <xf numFmtId="0" fontId="9" fillId="0" borderId="0" xfId="0" applyFont="1" applyAlignment="1" applyProtection="1">
      <alignment horizontal="left" vertical="top"/>
      <protection hidden="1"/>
    </xf>
    <xf numFmtId="0" fontId="2" fillId="0" borderId="0" xfId="0" applyFont="1" applyAlignment="1" applyProtection="1">
      <alignment vertical="top" wrapText="1"/>
      <protection hidden="1"/>
    </xf>
    <xf numFmtId="0" fontId="10" fillId="0" borderId="0" xfId="0" applyFont="1" applyBorder="1" applyAlignment="1" applyProtection="1">
      <alignment horizontal="justify" vertical="top"/>
      <protection hidden="1"/>
    </xf>
    <xf numFmtId="0" fontId="53" fillId="0" borderId="0" xfId="0" applyFont="1" applyProtection="1">
      <protection hidden="1"/>
    </xf>
    <xf numFmtId="0" fontId="0" fillId="0" borderId="0" xfId="0" applyProtection="1">
      <protection hidden="1"/>
    </xf>
    <xf numFmtId="0" fontId="2" fillId="0" borderId="4" xfId="0" applyFont="1" applyBorder="1" applyAlignment="1" applyProtection="1">
      <alignment horizontal="center"/>
      <protection hidden="1"/>
    </xf>
    <xf numFmtId="164" fontId="58" fillId="0" borderId="0" xfId="0" applyNumberFormat="1" applyFont="1" applyFill="1" applyBorder="1" applyAlignment="1" applyProtection="1">
      <alignment horizontal="left" vertical="center" wrapText="1"/>
      <protection locked="0"/>
    </xf>
    <xf numFmtId="0" fontId="20" fillId="0" borderId="0" xfId="0" applyFont="1" applyProtection="1">
      <protection locked="0"/>
    </xf>
    <xf numFmtId="0" fontId="39" fillId="0" borderId="0" xfId="0" applyFont="1" applyProtection="1">
      <protection hidden="1"/>
    </xf>
    <xf numFmtId="49" fontId="2" fillId="0" borderId="0" xfId="0" applyNumberFormat="1" applyFont="1" applyAlignment="1">
      <alignment horizontal="left"/>
    </xf>
    <xf numFmtId="49" fontId="32" fillId="0" borderId="0" xfId="0" applyNumberFormat="1" applyFont="1"/>
    <xf numFmtId="49" fontId="2" fillId="0" borderId="0" xfId="0" applyNumberFormat="1" applyFont="1"/>
    <xf numFmtId="49" fontId="32" fillId="0" borderId="0" xfId="0" applyNumberFormat="1" applyFont="1" applyBorder="1" applyAlignment="1">
      <alignment horizontal="center"/>
    </xf>
    <xf numFmtId="49" fontId="37" fillId="0" borderId="19" xfId="0" applyNumberFormat="1" applyFont="1" applyBorder="1" applyAlignment="1" applyProtection="1">
      <alignment horizontal="center"/>
      <protection locked="0"/>
    </xf>
    <xf numFmtId="49" fontId="32" fillId="3" borderId="0" xfId="0" applyNumberFormat="1" applyFont="1" applyFill="1" applyBorder="1" applyAlignment="1">
      <alignment horizontal="center"/>
    </xf>
    <xf numFmtId="49" fontId="37" fillId="0" borderId="4" xfId="0" applyNumberFormat="1" applyFont="1" applyBorder="1" applyProtection="1">
      <protection locked="0"/>
    </xf>
    <xf numFmtId="49" fontId="37" fillId="0" borderId="0" xfId="0" applyNumberFormat="1" applyFont="1" applyBorder="1"/>
    <xf numFmtId="49" fontId="47" fillId="0" borderId="0" xfId="0" applyNumberFormat="1" applyFont="1"/>
    <xf numFmtId="49" fontId="36" fillId="0" borderId="0" xfId="0" applyNumberFormat="1" applyFont="1"/>
    <xf numFmtId="0" fontId="39" fillId="0" borderId="0" xfId="0" applyFont="1" applyProtection="1">
      <protection locked="0" hidden="1"/>
    </xf>
    <xf numFmtId="0" fontId="2" fillId="0" borderId="0" xfId="0" applyFont="1" applyBorder="1" applyAlignment="1">
      <alignment horizontal="center"/>
    </xf>
    <xf numFmtId="14" fontId="2" fillId="0" borderId="3" xfId="0" applyNumberFormat="1" applyFont="1" applyFill="1" applyBorder="1" applyAlignment="1" applyProtection="1">
      <alignment horizontal="center"/>
      <protection locked="0" hidden="1"/>
    </xf>
    <xf numFmtId="0" fontId="18" fillId="4" borderId="4" xfId="0" applyFont="1" applyFill="1" applyBorder="1" applyAlignment="1">
      <alignment horizontal="center" vertical="center" textRotation="90" wrapText="1"/>
    </xf>
    <xf numFmtId="0" fontId="60" fillId="0" borderId="4" xfId="0" applyFont="1" applyBorder="1" applyProtection="1">
      <protection locked="0"/>
    </xf>
    <xf numFmtId="0" fontId="11" fillId="0" borderId="0" xfId="0" applyFont="1" applyBorder="1" applyAlignment="1">
      <alignment horizontal="left"/>
    </xf>
    <xf numFmtId="1" fontId="0" fillId="0" borderId="0" xfId="0" applyNumberFormat="1" applyAlignment="1" applyProtection="1">
      <alignment horizontal="center"/>
      <protection locked="0"/>
    </xf>
    <xf numFmtId="0" fontId="22" fillId="0" borderId="4" xfId="0" applyFont="1" applyFill="1" applyBorder="1" applyAlignment="1">
      <alignment horizontal="center" vertical="center" textRotation="90" wrapText="1"/>
    </xf>
    <xf numFmtId="0" fontId="22" fillId="5" borderId="4" xfId="0" applyFont="1" applyFill="1" applyBorder="1" applyAlignment="1" applyProtection="1">
      <alignment horizontal="center" vertical="center" textRotation="90" wrapText="1"/>
    </xf>
    <xf numFmtId="0" fontId="63" fillId="0" borderId="0" xfId="0" applyFont="1" applyProtection="1">
      <protection hidden="1"/>
    </xf>
    <xf numFmtId="0" fontId="44" fillId="0" borderId="4" xfId="0" applyFont="1" applyBorder="1" applyAlignment="1" applyProtection="1">
      <alignment horizontal="center" vertical="center" wrapText="1"/>
      <protection hidden="1"/>
    </xf>
    <xf numFmtId="0" fontId="66" fillId="0" borderId="2" xfId="0" applyFont="1" applyBorder="1" applyProtection="1">
      <protection hidden="1"/>
    </xf>
    <xf numFmtId="0" fontId="39" fillId="0" borderId="0" xfId="0" applyNumberFormat="1" applyFont="1" applyProtection="1">
      <protection hidden="1"/>
    </xf>
    <xf numFmtId="0" fontId="67" fillId="0" borderId="0" xfId="0" applyFont="1" applyAlignment="1" applyProtection="1">
      <alignment horizontal="left" vertical="center"/>
      <protection hidden="1"/>
    </xf>
    <xf numFmtId="49" fontId="47" fillId="0" borderId="0" xfId="0" applyNumberFormat="1" applyFont="1" applyAlignment="1">
      <alignment horizontal="right"/>
    </xf>
    <xf numFmtId="49" fontId="32" fillId="0" borderId="0" xfId="0" applyNumberFormat="1" applyFont="1" applyProtection="1">
      <protection locked="0"/>
    </xf>
    <xf numFmtId="49" fontId="32" fillId="0" borderId="0" xfId="0" applyNumberFormat="1" applyFont="1" applyProtection="1"/>
    <xf numFmtId="49" fontId="32" fillId="0" borderId="0" xfId="0" applyNumberFormat="1" applyFont="1" applyAlignment="1" applyProtection="1">
      <alignment vertical="center"/>
    </xf>
    <xf numFmtId="0" fontId="0" fillId="0" borderId="0" xfId="0" applyBorder="1"/>
    <xf numFmtId="0" fontId="20" fillId="0" borderId="0" xfId="0" applyFont="1" applyBorder="1"/>
    <xf numFmtId="49" fontId="72" fillId="0" borderId="0" xfId="0" applyNumberFormat="1" applyFont="1"/>
    <xf numFmtId="49" fontId="55" fillId="0" borderId="0" xfId="0" applyNumberFormat="1" applyFont="1"/>
    <xf numFmtId="0" fontId="35" fillId="0" borderId="2" xfId="0" applyNumberFormat="1" applyFont="1" applyBorder="1" applyProtection="1">
      <protection hidden="1"/>
    </xf>
    <xf numFmtId="49" fontId="32" fillId="0" borderId="2" xfId="0" applyNumberFormat="1" applyFont="1" applyBorder="1"/>
    <xf numFmtId="0" fontId="73" fillId="0" borderId="0" xfId="0" applyFont="1"/>
    <xf numFmtId="0" fontId="4" fillId="0" borderId="2" xfId="0" applyFont="1" applyBorder="1" applyProtection="1"/>
    <xf numFmtId="0" fontId="74" fillId="0" borderId="0" xfId="0" applyFont="1" applyAlignment="1">
      <alignment horizontal="left" vertical="center"/>
    </xf>
    <xf numFmtId="49" fontId="74" fillId="0" borderId="0" xfId="0" applyNumberFormat="1" applyFont="1" applyAlignment="1">
      <alignment horizontal="left"/>
    </xf>
    <xf numFmtId="0" fontId="74" fillId="0" borderId="0" xfId="0" applyFont="1" applyAlignment="1">
      <alignment horizontal="left"/>
    </xf>
    <xf numFmtId="0" fontId="22" fillId="5" borderId="20" xfId="0" applyFont="1" applyFill="1" applyBorder="1" applyAlignment="1">
      <alignment horizontal="center" vertical="center" textRotation="90" wrapText="1"/>
    </xf>
    <xf numFmtId="0" fontId="75" fillId="0" borderId="4" xfId="0" applyFont="1" applyBorder="1" applyAlignment="1" applyProtection="1">
      <alignment horizontal="center"/>
      <protection locked="0"/>
    </xf>
    <xf numFmtId="49" fontId="76" fillId="0" borderId="4" xfId="0" applyNumberFormat="1" applyFont="1" applyBorder="1" applyAlignment="1" applyProtection="1">
      <alignment horizontal="center"/>
      <protection locked="0"/>
    </xf>
    <xf numFmtId="0" fontId="18" fillId="4" borderId="20" xfId="0" applyFont="1" applyFill="1" applyBorder="1" applyAlignment="1">
      <alignment horizontal="center" vertical="center" textRotation="90" wrapText="1"/>
    </xf>
    <xf numFmtId="0" fontId="0" fillId="0" borderId="12" xfId="0" applyBorder="1"/>
    <xf numFmtId="0" fontId="75" fillId="0" borderId="12" xfId="0" applyFont="1" applyBorder="1" applyAlignment="1" applyProtection="1">
      <alignment horizontal="center"/>
      <protection locked="0"/>
    </xf>
    <xf numFmtId="0" fontId="75" fillId="0" borderId="12" xfId="0" quotePrefix="1" applyFont="1" applyBorder="1" applyAlignment="1" applyProtection="1">
      <alignment horizontal="center"/>
      <protection locked="0"/>
    </xf>
    <xf numFmtId="0" fontId="18" fillId="0" borderId="20" xfId="0" applyFont="1" applyBorder="1" applyAlignment="1">
      <alignment horizontal="center" vertical="center" textRotation="90" wrapText="1"/>
    </xf>
    <xf numFmtId="49" fontId="75" fillId="0" borderId="4" xfId="0" applyNumberFormat="1" applyFont="1" applyBorder="1" applyAlignment="1" applyProtection="1">
      <alignment horizontal="center"/>
      <protection locked="0"/>
    </xf>
    <xf numFmtId="49" fontId="57" fillId="0" borderId="16" xfId="0" applyNumberFormat="1" applyFont="1" applyBorder="1" applyProtection="1">
      <protection locked="0"/>
    </xf>
    <xf numFmtId="0" fontId="22" fillId="5" borderId="20" xfId="0" applyFont="1" applyFill="1" applyBorder="1" applyAlignment="1" applyProtection="1">
      <alignment horizontal="center" vertical="center" textRotation="90" wrapText="1"/>
    </xf>
    <xf numFmtId="0" fontId="57" fillId="0" borderId="16" xfId="0" applyFont="1" applyBorder="1" applyProtection="1">
      <protection locked="0"/>
    </xf>
    <xf numFmtId="0" fontId="60" fillId="0" borderId="13" xfId="0" applyFont="1" applyBorder="1" applyProtection="1">
      <protection locked="0"/>
    </xf>
    <xf numFmtId="0" fontId="75" fillId="0" borderId="21" xfId="0" applyFont="1" applyBorder="1" applyAlignment="1" applyProtection="1">
      <alignment horizontal="center"/>
      <protection locked="0"/>
    </xf>
    <xf numFmtId="0" fontId="75" fillId="0" borderId="21" xfId="0" quotePrefix="1" applyFont="1" applyBorder="1" applyAlignment="1" applyProtection="1">
      <alignment horizontal="center"/>
      <protection locked="0"/>
    </xf>
    <xf numFmtId="0" fontId="75" fillId="0" borderId="20" xfId="0" applyFont="1" applyBorder="1" applyAlignment="1" applyProtection="1">
      <alignment horizontal="center"/>
      <protection locked="0"/>
    </xf>
    <xf numFmtId="49" fontId="75" fillId="0" borderId="20" xfId="0" applyNumberFormat="1" applyFont="1" applyBorder="1" applyAlignment="1" applyProtection="1">
      <alignment horizontal="center"/>
      <protection locked="0"/>
    </xf>
    <xf numFmtId="0" fontId="2" fillId="3" borderId="0" xfId="0" applyFont="1" applyFill="1"/>
    <xf numFmtId="0" fontId="2" fillId="0" borderId="4" xfId="0" applyFont="1" applyBorder="1" applyAlignment="1" applyProtection="1">
      <protection locked="0"/>
    </xf>
    <xf numFmtId="49" fontId="32" fillId="0" borderId="0" xfId="0" applyNumberFormat="1" applyFont="1" applyBorder="1" applyAlignment="1" applyProtection="1">
      <alignment horizontal="center"/>
    </xf>
    <xf numFmtId="49" fontId="37" fillId="0" borderId="0" xfId="0" applyNumberFormat="1" applyFont="1" applyBorder="1" applyProtection="1"/>
    <xf numFmtId="49" fontId="32" fillId="0" borderId="0" xfId="0" applyNumberFormat="1" applyFont="1" applyBorder="1" applyProtection="1"/>
    <xf numFmtId="49" fontId="32" fillId="3" borderId="0" xfId="0" applyNumberFormat="1" applyFont="1" applyFill="1" applyBorder="1" applyAlignment="1" applyProtection="1">
      <alignment horizontal="center"/>
    </xf>
    <xf numFmtId="0" fontId="39" fillId="0" borderId="0" xfId="0" applyNumberFormat="1" applyFont="1" applyBorder="1" applyProtection="1">
      <protection hidden="1"/>
    </xf>
    <xf numFmtId="0" fontId="39" fillId="0" borderId="2" xfId="0" applyFont="1" applyBorder="1" applyProtection="1">
      <protection hidden="1"/>
    </xf>
    <xf numFmtId="0" fontId="22" fillId="4" borderId="20" xfId="0" applyFont="1" applyFill="1" applyBorder="1" applyAlignment="1">
      <alignment horizontal="center" vertical="center" textRotation="90" wrapText="1"/>
    </xf>
    <xf numFmtId="0" fontId="22" fillId="0" borderId="20" xfId="0" applyFont="1" applyBorder="1" applyAlignment="1">
      <alignment horizontal="center" vertical="center" textRotation="90" wrapText="1"/>
    </xf>
    <xf numFmtId="0" fontId="70" fillId="6" borderId="19" xfId="0" applyFont="1" applyFill="1" applyBorder="1" applyAlignment="1" applyProtection="1">
      <alignment horizontal="left" vertical="center" wrapText="1"/>
      <protection hidden="1"/>
    </xf>
    <xf numFmtId="49" fontId="76" fillId="0" borderId="19" xfId="0" applyNumberFormat="1" applyFont="1" applyBorder="1" applyAlignment="1" applyProtection="1">
      <alignment horizontal="center"/>
      <protection locked="0"/>
    </xf>
    <xf numFmtId="0" fontId="22" fillId="4" borderId="20" xfId="0" applyFont="1" applyFill="1" applyBorder="1" applyAlignment="1">
      <alignment vertical="center" textRotation="90" wrapText="1"/>
    </xf>
    <xf numFmtId="0" fontId="75" fillId="0" borderId="4" xfId="0" applyFont="1" applyFill="1" applyBorder="1" applyAlignment="1" applyProtection="1">
      <alignment horizontal="center"/>
      <protection locked="0"/>
    </xf>
    <xf numFmtId="0" fontId="75" fillId="0" borderId="18" xfId="0" applyFont="1" applyBorder="1" applyAlignment="1" applyProtection="1">
      <alignment horizontal="center"/>
      <protection locked="0"/>
    </xf>
    <xf numFmtId="0" fontId="75" fillId="0" borderId="16" xfId="0" applyFont="1" applyBorder="1" applyAlignment="1" applyProtection="1">
      <alignment horizontal="center"/>
      <protection locked="0"/>
    </xf>
    <xf numFmtId="0" fontId="75" fillId="0" borderId="20" xfId="0" applyFont="1" applyFill="1" applyBorder="1" applyAlignment="1" applyProtection="1">
      <alignment horizontal="center"/>
      <protection locked="0"/>
    </xf>
    <xf numFmtId="49" fontId="76" fillId="0" borderId="4" xfId="0" applyNumberFormat="1" applyFont="1" applyFill="1" applyBorder="1" applyAlignment="1" applyProtection="1">
      <alignment horizontal="center"/>
      <protection locked="0"/>
    </xf>
    <xf numFmtId="49" fontId="37" fillId="0" borderId="26" xfId="0" applyNumberFormat="1" applyFont="1" applyBorder="1" applyAlignment="1" applyProtection="1">
      <alignment horizontal="left"/>
      <protection locked="0"/>
    </xf>
    <xf numFmtId="49" fontId="76" fillId="0" borderId="20" xfId="0" applyNumberFormat="1" applyFont="1" applyFill="1" applyBorder="1" applyAlignment="1" applyProtection="1">
      <alignment horizontal="center" wrapText="1"/>
      <protection locked="0"/>
    </xf>
    <xf numFmtId="0" fontId="22" fillId="8" borderId="0" xfId="0" applyFont="1" applyFill="1" applyBorder="1" applyAlignment="1" applyProtection="1">
      <alignment horizontal="center" vertical="center" wrapText="1"/>
      <protection hidden="1"/>
    </xf>
    <xf numFmtId="49" fontId="79" fillId="0" borderId="0" xfId="0" applyNumberFormat="1" applyFont="1" applyAlignment="1" applyProtection="1">
      <alignment horizontal="center"/>
      <protection locked="0"/>
    </xf>
    <xf numFmtId="1" fontId="72" fillId="0" borderId="0" xfId="0" applyNumberFormat="1" applyFont="1" applyFill="1" applyBorder="1" applyAlignment="1" applyProtection="1">
      <alignment horizontal="center"/>
      <protection hidden="1"/>
    </xf>
    <xf numFmtId="0" fontId="79" fillId="0" borderId="0" xfId="0" applyFont="1" applyAlignment="1" applyProtection="1">
      <alignment horizontal="center"/>
      <protection locked="0" hidden="1"/>
    </xf>
    <xf numFmtId="0" fontId="38" fillId="0" borderId="0" xfId="0" applyFont="1" applyAlignment="1" applyProtection="1">
      <alignment horizontal="left"/>
      <protection hidden="1"/>
    </xf>
    <xf numFmtId="0" fontId="66" fillId="0" borderId="2" xfId="0" applyFont="1" applyBorder="1" applyAlignment="1" applyProtection="1">
      <alignment horizontal="left"/>
      <protection hidden="1"/>
    </xf>
    <xf numFmtId="164" fontId="76" fillId="0" borderId="19" xfId="0" applyNumberFormat="1" applyFont="1" applyBorder="1" applyAlignment="1" applyProtection="1">
      <alignment horizontal="center"/>
      <protection locked="0"/>
    </xf>
    <xf numFmtId="0" fontId="75" fillId="0" borderId="26" xfId="0" applyFont="1" applyFill="1" applyBorder="1" applyAlignment="1" applyProtection="1">
      <alignment horizontal="center"/>
      <protection locked="0"/>
    </xf>
    <xf numFmtId="0" fontId="75" fillId="0" borderId="26" xfId="0" applyFont="1" applyBorder="1" applyAlignment="1" applyProtection="1">
      <alignment horizontal="center"/>
      <protection locked="0"/>
    </xf>
    <xf numFmtId="0" fontId="86" fillId="0" borderId="0" xfId="0" applyFont="1" applyAlignment="1" applyProtection="1">
      <alignment wrapText="1"/>
      <protection hidden="1"/>
    </xf>
    <xf numFmtId="164" fontId="79" fillId="0" borderId="0" xfId="0" applyNumberFormat="1" applyFont="1" applyAlignment="1" applyProtection="1">
      <alignment horizontal="center" wrapText="1"/>
      <protection locked="0"/>
    </xf>
    <xf numFmtId="0" fontId="4" fillId="0" borderId="0" xfId="0" applyFont="1" applyProtection="1"/>
    <xf numFmtId="0" fontId="4" fillId="0" borderId="2" xfId="0" applyFont="1" applyBorder="1"/>
    <xf numFmtId="0" fontId="32" fillId="0" borderId="0" xfId="0" applyNumberFormat="1" applyFont="1" applyProtection="1"/>
    <xf numFmtId="0" fontId="88" fillId="0" borderId="0" xfId="0" applyNumberFormat="1" applyFont="1" applyProtection="1">
      <protection hidden="1"/>
    </xf>
    <xf numFmtId="0" fontId="2" fillId="0" borderId="0" xfId="0" applyNumberFormat="1" applyFont="1"/>
    <xf numFmtId="0" fontId="66" fillId="0" borderId="0" xfId="0" applyNumberFormat="1" applyFont="1" applyProtection="1">
      <protection hidden="1"/>
    </xf>
    <xf numFmtId="0" fontId="86" fillId="0" borderId="0" xfId="0" applyFont="1" applyAlignment="1" applyProtection="1">
      <alignment vertical="top" wrapText="1"/>
      <protection hidden="1"/>
    </xf>
    <xf numFmtId="0" fontId="75" fillId="0" borderId="0" xfId="0" applyFont="1" applyBorder="1" applyAlignment="1" applyProtection="1">
      <alignment horizontal="center"/>
      <protection locked="0"/>
    </xf>
    <xf numFmtId="0" fontId="75" fillId="0" borderId="25" xfId="0" applyFont="1" applyBorder="1" applyAlignment="1" applyProtection="1">
      <alignment horizontal="center"/>
      <protection locked="0"/>
    </xf>
    <xf numFmtId="0" fontId="75" fillId="0" borderId="4" xfId="0" quotePrefix="1" applyFont="1" applyBorder="1" applyAlignment="1" applyProtection="1">
      <alignment horizontal="center"/>
      <protection locked="0"/>
    </xf>
    <xf numFmtId="0" fontId="75" fillId="0" borderId="25" xfId="0" quotePrefix="1" applyFont="1" applyBorder="1" applyAlignment="1" applyProtection="1">
      <alignment horizontal="center"/>
      <protection locked="0"/>
    </xf>
    <xf numFmtId="0" fontId="29" fillId="0" borderId="0" xfId="0" applyFont="1" applyProtection="1">
      <protection hidden="1"/>
    </xf>
    <xf numFmtId="0" fontId="77" fillId="0" borderId="4" xfId="1" applyFont="1" applyBorder="1" applyAlignment="1" applyProtection="1">
      <alignment horizontal="center"/>
      <protection locked="0"/>
    </xf>
    <xf numFmtId="49" fontId="93" fillId="3" borderId="4" xfId="0" applyNumberFormat="1" applyFont="1" applyFill="1" applyBorder="1" applyAlignment="1" applyProtection="1">
      <alignment horizontal="center"/>
      <protection locked="0"/>
    </xf>
    <xf numFmtId="0" fontId="94" fillId="0" borderId="4" xfId="0" applyFont="1" applyBorder="1" applyAlignment="1" applyProtection="1">
      <alignment vertical="center"/>
      <protection locked="0"/>
    </xf>
    <xf numFmtId="0" fontId="93" fillId="0" borderId="4" xfId="0" applyFont="1" applyBorder="1" applyAlignment="1" applyProtection="1">
      <alignment horizontal="center"/>
      <protection locked="0"/>
    </xf>
    <xf numFmtId="14" fontId="93" fillId="0" borderId="4" xfId="0" applyNumberFormat="1" applyFont="1" applyBorder="1" applyAlignment="1" applyProtection="1">
      <alignment horizontal="center"/>
      <protection locked="0"/>
    </xf>
    <xf numFmtId="0" fontId="95" fillId="0" borderId="4" xfId="0" applyFont="1" applyBorder="1" applyProtection="1">
      <protection locked="0"/>
    </xf>
    <xf numFmtId="0" fontId="43" fillId="0" borderId="4" xfId="0" applyFont="1" applyBorder="1" applyProtection="1">
      <protection locked="0"/>
    </xf>
    <xf numFmtId="49" fontId="93" fillId="0" borderId="4" xfId="0" applyNumberFormat="1" applyFont="1" applyBorder="1" applyAlignment="1" applyProtection="1">
      <alignment horizontal="center"/>
      <protection locked="0"/>
    </xf>
    <xf numFmtId="0" fontId="43" fillId="3" borderId="4" xfId="0" applyNumberFormat="1" applyFont="1" applyFill="1" applyBorder="1" applyProtection="1">
      <protection locked="0" hidden="1"/>
    </xf>
    <xf numFmtId="0" fontId="43" fillId="0" borderId="4" xfId="0" applyNumberFormat="1" applyFont="1" applyBorder="1" applyProtection="1">
      <protection locked="0"/>
    </xf>
    <xf numFmtId="0" fontId="95" fillId="0" borderId="4" xfId="0" applyFont="1" applyBorder="1" applyAlignment="1" applyProtection="1">
      <alignment vertical="center"/>
      <protection locked="0"/>
    </xf>
    <xf numFmtId="0" fontId="86" fillId="3" borderId="4" xfId="0" applyNumberFormat="1" applyFont="1" applyFill="1" applyBorder="1" applyProtection="1">
      <protection locked="0" hidden="1"/>
    </xf>
    <xf numFmtId="0" fontId="93" fillId="0" borderId="4" xfId="0" applyFont="1" applyBorder="1" applyAlignment="1" applyProtection="1">
      <alignment horizontal="center" wrapText="1"/>
      <protection locked="0"/>
    </xf>
    <xf numFmtId="0" fontId="96" fillId="0" borderId="4" xfId="1" applyFont="1" applyBorder="1" applyAlignment="1" applyProtection="1">
      <alignment horizontal="center"/>
      <protection locked="0"/>
    </xf>
    <xf numFmtId="0" fontId="92" fillId="0" borderId="0" xfId="0" applyFont="1" applyAlignment="1" applyProtection="1">
      <alignment textRotation="90"/>
      <protection locked="0"/>
    </xf>
    <xf numFmtId="0" fontId="92" fillId="2" borderId="6" xfId="0" applyFont="1" applyFill="1" applyBorder="1" applyAlignment="1" applyProtection="1">
      <alignment horizontal="center" vertical="center" textRotation="90"/>
      <protection locked="0"/>
    </xf>
    <xf numFmtId="0" fontId="92" fillId="2" borderId="7" xfId="0" applyFont="1" applyFill="1" applyBorder="1" applyAlignment="1" applyProtection="1">
      <alignment horizontal="center" vertical="center" textRotation="90"/>
      <protection locked="0"/>
    </xf>
    <xf numFmtId="0" fontId="92" fillId="2" borderId="7" xfId="0" applyFont="1" applyFill="1" applyBorder="1" applyAlignment="1" applyProtection="1">
      <alignment horizontal="center" vertical="center" textRotation="90" wrapText="1"/>
      <protection locked="0"/>
    </xf>
    <xf numFmtId="0" fontId="92" fillId="2" borderId="8" xfId="0" applyFont="1" applyFill="1" applyBorder="1" applyAlignment="1" applyProtection="1">
      <alignment horizontal="center" vertical="center" textRotation="90" wrapText="1"/>
      <protection locked="0"/>
    </xf>
    <xf numFmtId="0" fontId="92" fillId="2" borderId="6" xfId="0" applyFont="1" applyFill="1" applyBorder="1" applyAlignment="1" applyProtection="1">
      <alignment horizontal="center" vertical="center" textRotation="90" wrapText="1"/>
      <protection locked="0"/>
    </xf>
    <xf numFmtId="1" fontId="92" fillId="2" borderId="7" xfId="0" applyNumberFormat="1" applyFont="1" applyFill="1" applyBorder="1" applyAlignment="1" applyProtection="1">
      <alignment horizontal="center" vertical="center" textRotation="90" wrapText="1"/>
      <protection locked="0"/>
    </xf>
    <xf numFmtId="0" fontId="100" fillId="0" borderId="0" xfId="0" applyFont="1" applyAlignment="1" applyProtection="1">
      <alignment textRotation="90"/>
      <protection locked="0"/>
    </xf>
    <xf numFmtId="0" fontId="100" fillId="0" borderId="0" xfId="0" applyFont="1" applyAlignment="1" applyProtection="1">
      <alignment textRotation="90" wrapText="1"/>
      <protection locked="0"/>
    </xf>
    <xf numFmtId="0" fontId="86" fillId="0" borderId="0" xfId="0" applyFont="1" applyProtection="1">
      <protection locked="0"/>
    </xf>
    <xf numFmtId="0" fontId="86" fillId="3" borderId="0" xfId="0" applyFont="1" applyFill="1" applyProtection="1">
      <protection locked="0"/>
    </xf>
    <xf numFmtId="0" fontId="86" fillId="0" borderId="9" xfId="0" applyFont="1" applyBorder="1" applyProtection="1">
      <protection locked="0"/>
    </xf>
    <xf numFmtId="0" fontId="86" fillId="0" borderId="0" xfId="0" applyFont="1" applyBorder="1" applyProtection="1">
      <protection locked="0"/>
    </xf>
    <xf numFmtId="0" fontId="86" fillId="0" borderId="5" xfId="0" applyFont="1" applyBorder="1" applyProtection="1">
      <protection locked="0"/>
    </xf>
    <xf numFmtId="49" fontId="86" fillId="0" borderId="0" xfId="0" applyNumberFormat="1" applyFont="1" applyBorder="1" applyProtection="1">
      <protection locked="0"/>
    </xf>
    <xf numFmtId="49" fontId="86" fillId="0" borderId="14" xfId="0" applyNumberFormat="1" applyFont="1" applyBorder="1" applyProtection="1">
      <protection locked="0"/>
    </xf>
    <xf numFmtId="0" fontId="86" fillId="0" borderId="14" xfId="0" applyFont="1" applyBorder="1" applyProtection="1">
      <protection locked="0"/>
    </xf>
    <xf numFmtId="0" fontId="86" fillId="0" borderId="15" xfId="0" applyFont="1" applyBorder="1" applyProtection="1">
      <protection locked="0"/>
    </xf>
    <xf numFmtId="0" fontId="86" fillId="0" borderId="17" xfId="0" applyFont="1" applyBorder="1" applyProtection="1">
      <protection locked="0"/>
    </xf>
    <xf numFmtId="14" fontId="86" fillId="0" borderId="0" xfId="0" applyNumberFormat="1" applyFont="1" applyProtection="1">
      <protection locked="0"/>
    </xf>
    <xf numFmtId="1" fontId="86" fillId="0" borderId="0" xfId="0" applyNumberFormat="1" applyFont="1" applyProtection="1">
      <protection locked="0"/>
    </xf>
    <xf numFmtId="49" fontId="86" fillId="0" borderId="0" xfId="0" applyNumberFormat="1" applyFont="1" applyProtection="1">
      <protection locked="0"/>
    </xf>
    <xf numFmtId="49" fontId="101" fillId="0" borderId="0" xfId="0" applyNumberFormat="1" applyFont="1" applyBorder="1" applyAlignment="1" applyProtection="1">
      <alignment vertical="center"/>
      <protection locked="0"/>
    </xf>
    <xf numFmtId="49" fontId="101" fillId="0" borderId="0" xfId="0" applyNumberFormat="1" applyFont="1" applyBorder="1" applyProtection="1">
      <protection locked="0"/>
    </xf>
    <xf numFmtId="0" fontId="86" fillId="0" borderId="10" xfId="0" applyFont="1" applyBorder="1" applyProtection="1">
      <protection locked="0"/>
    </xf>
    <xf numFmtId="0" fontId="86" fillId="0" borderId="1" xfId="0" applyFont="1" applyBorder="1" applyProtection="1">
      <protection locked="0"/>
    </xf>
    <xf numFmtId="0" fontId="86" fillId="0" borderId="11" xfId="0" applyFont="1" applyBorder="1" applyProtection="1">
      <protection locked="0"/>
    </xf>
    <xf numFmtId="49" fontId="86" fillId="3" borderId="0" xfId="0" applyNumberFormat="1" applyFont="1" applyFill="1" applyProtection="1">
      <protection locked="0"/>
    </xf>
    <xf numFmtId="0" fontId="86" fillId="0" borderId="9" xfId="0" applyFont="1" applyBorder="1" applyAlignment="1" applyProtection="1">
      <alignment vertical="center"/>
      <protection locked="0"/>
    </xf>
    <xf numFmtId="0" fontId="86" fillId="0" borderId="0" xfId="0" applyFont="1" applyBorder="1" applyAlignment="1" applyProtection="1">
      <alignment vertical="center"/>
      <protection locked="0"/>
    </xf>
    <xf numFmtId="0" fontId="92" fillId="0" borderId="9" xfId="0" applyFont="1" applyBorder="1" applyAlignment="1" applyProtection="1">
      <alignment vertical="center"/>
      <protection locked="0"/>
    </xf>
    <xf numFmtId="0" fontId="92" fillId="0" borderId="0" xfId="0" applyFont="1" applyBorder="1" applyProtection="1">
      <protection locked="0"/>
    </xf>
    <xf numFmtId="0" fontId="75" fillId="0" borderId="22" xfId="0" applyFont="1" applyBorder="1" applyAlignment="1" applyProtection="1">
      <alignment horizontal="center"/>
      <protection locked="0"/>
    </xf>
    <xf numFmtId="0" fontId="103" fillId="9" borderId="0" xfId="1" applyFont="1" applyFill="1" applyAlignment="1">
      <alignment horizontal="center"/>
    </xf>
    <xf numFmtId="0" fontId="47" fillId="0" borderId="0" xfId="0" applyFont="1" applyAlignment="1" applyProtection="1">
      <alignment horizontal="left" vertical="center" wrapText="1"/>
      <protection hidden="1"/>
    </xf>
    <xf numFmtId="0" fontId="104" fillId="0" borderId="0" xfId="0" applyFont="1" applyAlignment="1" applyProtection="1">
      <alignment textRotation="90" wrapText="1"/>
      <protection locked="0"/>
    </xf>
    <xf numFmtId="0" fontId="71" fillId="0" borderId="0" xfId="0" applyFont="1"/>
    <xf numFmtId="0" fontId="105" fillId="0" borderId="0" xfId="0" applyFont="1"/>
    <xf numFmtId="0" fontId="71" fillId="0" borderId="0" xfId="0" applyFont="1" applyProtection="1">
      <protection hidden="1"/>
    </xf>
    <xf numFmtId="0" fontId="76" fillId="0" borderId="26" xfId="0" applyFont="1" applyBorder="1" applyAlignment="1" applyProtection="1">
      <alignment horizontal="center"/>
      <protection locked="0"/>
    </xf>
    <xf numFmtId="0" fontId="22" fillId="0" borderId="21" xfId="0" applyFont="1" applyBorder="1" applyAlignment="1">
      <alignment horizontal="center" vertical="center" textRotation="90" wrapText="1"/>
    </xf>
    <xf numFmtId="49" fontId="93" fillId="0" borderId="4" xfId="0" applyNumberFormat="1" applyFont="1" applyBorder="1" applyAlignment="1" applyProtection="1">
      <alignment horizontal="center" wrapText="1"/>
      <protection locked="0"/>
    </xf>
    <xf numFmtId="49" fontId="93" fillId="0" borderId="20" xfId="0" applyNumberFormat="1" applyFont="1" applyFill="1" applyBorder="1" applyAlignment="1" applyProtection="1">
      <alignment horizontal="center"/>
      <protection locked="0"/>
    </xf>
    <xf numFmtId="49" fontId="93" fillId="0" borderId="4" xfId="0" applyNumberFormat="1" applyFont="1" applyFill="1" applyBorder="1" applyAlignment="1" applyProtection="1">
      <alignment horizontal="center"/>
      <protection locked="0"/>
    </xf>
    <xf numFmtId="49" fontId="96" fillId="0" borderId="19" xfId="1" applyNumberFormat="1" applyFont="1" applyBorder="1" applyAlignment="1" applyProtection="1">
      <alignment horizontal="center"/>
      <protection locked="0"/>
    </xf>
    <xf numFmtId="49" fontId="75" fillId="0" borderId="12" xfId="0" applyNumberFormat="1" applyFont="1" applyBorder="1" applyAlignment="1" applyProtection="1">
      <alignment horizontal="center"/>
      <protection locked="0"/>
    </xf>
    <xf numFmtId="49" fontId="75" fillId="0" borderId="21" xfId="0" applyNumberFormat="1" applyFont="1" applyBorder="1" applyAlignment="1" applyProtection="1">
      <alignment horizontal="center"/>
      <protection locked="0"/>
    </xf>
    <xf numFmtId="49" fontId="75" fillId="0" borderId="26" xfId="0" applyNumberFormat="1" applyFont="1" applyBorder="1" applyAlignment="1" applyProtection="1">
      <alignment horizontal="center"/>
      <protection locked="0"/>
    </xf>
    <xf numFmtId="0" fontId="77" fillId="0" borderId="19" xfId="1" applyFont="1" applyBorder="1" applyAlignment="1" applyProtection="1">
      <alignment horizontal="center"/>
      <protection locked="0"/>
    </xf>
    <xf numFmtId="0" fontId="43" fillId="0" borderId="4" xfId="0" applyFont="1" applyBorder="1" applyProtection="1">
      <protection locked="0" hidden="1"/>
    </xf>
    <xf numFmtId="0" fontId="71" fillId="0" borderId="0" xfId="0" applyFont="1" applyBorder="1" applyProtection="1"/>
    <xf numFmtId="0" fontId="0" fillId="0" borderId="0" xfId="0" applyBorder="1" applyProtection="1"/>
    <xf numFmtId="0" fontId="86" fillId="0" borderId="0" xfId="0" applyFont="1" applyBorder="1" applyAlignment="1" applyProtection="1">
      <alignment wrapText="1"/>
      <protection hidden="1"/>
    </xf>
    <xf numFmtId="164" fontId="76" fillId="0" borderId="4" xfId="0" applyNumberFormat="1" applyFont="1" applyFill="1" applyBorder="1" applyAlignment="1" applyProtection="1">
      <alignment horizontal="center"/>
      <protection locked="0"/>
    </xf>
    <xf numFmtId="164" fontId="2" fillId="7" borderId="18" xfId="0" applyNumberFormat="1" applyFont="1" applyFill="1" applyBorder="1" applyAlignment="1" applyProtection="1">
      <alignment horizontal="center"/>
      <protection locked="0"/>
    </xf>
    <xf numFmtId="164" fontId="2" fillId="7" borderId="22" xfId="0" applyNumberFormat="1" applyFont="1" applyFill="1" applyBorder="1" applyAlignment="1" applyProtection="1">
      <alignment horizontal="center"/>
      <protection locked="0"/>
    </xf>
    <xf numFmtId="164" fontId="2" fillId="7" borderId="23" xfId="0" applyNumberFormat="1" applyFont="1" applyFill="1" applyBorder="1" applyAlignment="1" applyProtection="1">
      <alignment horizontal="center"/>
      <protection locked="0"/>
    </xf>
    <xf numFmtId="164" fontId="2" fillId="7" borderId="2" xfId="0" applyNumberFormat="1" applyFont="1" applyFill="1" applyBorder="1" applyAlignment="1" applyProtection="1">
      <alignment horizontal="center"/>
      <protection locked="0"/>
    </xf>
    <xf numFmtId="164" fontId="2" fillId="7" borderId="24" xfId="0" applyNumberFormat="1" applyFont="1" applyFill="1" applyBorder="1" applyAlignment="1" applyProtection="1">
      <alignment horizontal="center"/>
      <protection locked="0"/>
    </xf>
    <xf numFmtId="0" fontId="6" fillId="0" borderId="0" xfId="0" applyFont="1" applyAlignment="1">
      <alignment horizontal="justify" vertical="top" wrapText="1"/>
    </xf>
    <xf numFmtId="0" fontId="6" fillId="0" borderId="0" xfId="0" applyFont="1" applyAlignment="1">
      <alignment horizontal="justify" vertical="top"/>
    </xf>
    <xf numFmtId="0" fontId="2" fillId="0" borderId="0" xfId="0" applyFont="1" applyAlignment="1">
      <alignment horizontal="justify" vertical="top" wrapText="1"/>
    </xf>
    <xf numFmtId="0" fontId="10" fillId="0" borderId="0" xfId="0" applyFont="1" applyAlignment="1">
      <alignment horizontal="justify" vertical="top"/>
    </xf>
    <xf numFmtId="49" fontId="76" fillId="0" borderId="4" xfId="0" applyNumberFormat="1" applyFont="1" applyFill="1" applyBorder="1" applyAlignment="1" applyProtection="1">
      <alignment horizontal="center" wrapText="1"/>
      <protection locked="0"/>
    </xf>
    <xf numFmtId="49" fontId="37" fillId="0" borderId="18" xfId="0" applyNumberFormat="1" applyFont="1" applyFill="1" applyBorder="1" applyAlignment="1" applyProtection="1">
      <alignment horizontal="center" wrapText="1"/>
      <protection locked="0"/>
    </xf>
    <xf numFmtId="49" fontId="37" fillId="0" borderId="22" xfId="0" applyNumberFormat="1" applyFont="1" applyFill="1" applyBorder="1" applyAlignment="1" applyProtection="1">
      <alignment horizontal="center" wrapText="1"/>
      <protection locked="0"/>
    </xf>
    <xf numFmtId="49" fontId="37" fillId="0" borderId="23" xfId="0" applyNumberFormat="1" applyFont="1" applyFill="1" applyBorder="1" applyAlignment="1" applyProtection="1">
      <alignment horizontal="center" wrapText="1"/>
      <protection locked="0"/>
    </xf>
    <xf numFmtId="49" fontId="37" fillId="0" borderId="2" xfId="0" applyNumberFormat="1" applyFont="1" applyFill="1" applyBorder="1" applyAlignment="1" applyProtection="1">
      <alignment horizontal="center" wrapText="1"/>
      <protection locked="0"/>
    </xf>
    <xf numFmtId="49" fontId="37" fillId="0" borderId="24" xfId="0" applyNumberFormat="1" applyFont="1" applyFill="1" applyBorder="1" applyAlignment="1" applyProtection="1">
      <alignment horizontal="center" wrapText="1"/>
      <protection locked="0"/>
    </xf>
    <xf numFmtId="49" fontId="22" fillId="0" borderId="26" xfId="0" applyNumberFormat="1" applyFont="1" applyFill="1" applyBorder="1" applyAlignment="1" applyProtection="1">
      <alignment horizontal="center" vertical="center" wrapText="1"/>
      <protection locked="0"/>
    </xf>
    <xf numFmtId="49" fontId="22" fillId="0" borderId="19" xfId="0" applyNumberFormat="1" applyFont="1" applyFill="1" applyBorder="1" applyAlignment="1" applyProtection="1">
      <alignment horizontal="center" vertical="center" wrapText="1"/>
      <protection locked="0"/>
    </xf>
    <xf numFmtId="49" fontId="76" fillId="0" borderId="4" xfId="0" applyNumberFormat="1" applyFont="1" applyBorder="1" applyAlignment="1" applyProtection="1">
      <alignment horizontal="center" wrapText="1"/>
      <protection locked="0"/>
    </xf>
    <xf numFmtId="49" fontId="37" fillId="0" borderId="18" xfId="0" applyNumberFormat="1" applyFont="1" applyBorder="1" applyAlignment="1" applyProtection="1">
      <alignment horizontal="center" wrapText="1"/>
      <protection locked="0"/>
    </xf>
    <xf numFmtId="49" fontId="37" fillId="0" borderId="22" xfId="0" applyNumberFormat="1" applyFont="1" applyBorder="1" applyAlignment="1" applyProtection="1">
      <alignment horizontal="center" wrapText="1"/>
      <protection locked="0"/>
    </xf>
    <xf numFmtId="49" fontId="37" fillId="0" borderId="23" xfId="0" applyNumberFormat="1" applyFont="1" applyBorder="1" applyAlignment="1" applyProtection="1">
      <alignment horizontal="center" wrapText="1"/>
      <protection locked="0"/>
    </xf>
    <xf numFmtId="49" fontId="37" fillId="0" borderId="2" xfId="0" applyNumberFormat="1" applyFont="1" applyBorder="1" applyAlignment="1" applyProtection="1">
      <alignment horizontal="center" wrapText="1"/>
      <protection locked="0"/>
    </xf>
    <xf numFmtId="49" fontId="37" fillId="0" borderId="27" xfId="0" applyNumberFormat="1" applyFont="1" applyBorder="1" applyAlignment="1" applyProtection="1">
      <alignment horizontal="center" wrapText="1"/>
      <protection locked="0"/>
    </xf>
    <xf numFmtId="0" fontId="74" fillId="0" borderId="18" xfId="0" applyFont="1" applyBorder="1" applyAlignment="1">
      <alignment horizontal="left" vertical="top" wrapText="1"/>
    </xf>
    <xf numFmtId="0" fontId="74" fillId="0" borderId="0" xfId="0" applyFont="1" applyAlignment="1">
      <alignment horizontal="left" vertical="top" wrapText="1"/>
    </xf>
    <xf numFmtId="0" fontId="86" fillId="0" borderId="0" xfId="0" applyFont="1" applyAlignment="1" applyProtection="1">
      <alignment horizontal="left" vertical="top" wrapText="1"/>
      <protection hidden="1"/>
    </xf>
    <xf numFmtId="0" fontId="92" fillId="0" borderId="25" xfId="0" applyFont="1" applyBorder="1" applyAlignment="1" applyProtection="1">
      <alignment horizontal="center" wrapText="1"/>
      <protection hidden="1"/>
    </xf>
    <xf numFmtId="0" fontId="92" fillId="0" borderId="0" xfId="0" applyFont="1" applyBorder="1" applyAlignment="1" applyProtection="1">
      <alignment horizontal="center" wrapText="1"/>
      <protection hidden="1"/>
    </xf>
    <xf numFmtId="0" fontId="22" fillId="5" borderId="21" xfId="0" applyFont="1" applyFill="1" applyBorder="1" applyAlignment="1" applyProtection="1">
      <alignment horizontal="center" vertical="center" textRotation="90"/>
    </xf>
    <xf numFmtId="0" fontId="22" fillId="5" borderId="22" xfId="0" applyFont="1" applyFill="1" applyBorder="1" applyAlignment="1" applyProtection="1">
      <alignment horizontal="center" vertical="center" textRotation="90"/>
    </xf>
    <xf numFmtId="0" fontId="80" fillId="0" borderId="25" xfId="0" applyFont="1" applyBorder="1" applyAlignment="1" applyProtection="1">
      <alignment horizontal="left" vertical="center" wrapText="1"/>
      <protection hidden="1"/>
    </xf>
    <xf numFmtId="0" fontId="80" fillId="0" borderId="0" xfId="0" applyFont="1" applyAlignment="1" applyProtection="1">
      <alignment horizontal="left" vertical="center" wrapText="1"/>
      <protection hidden="1"/>
    </xf>
    <xf numFmtId="0" fontId="31" fillId="0" borderId="0" xfId="0" applyFont="1" applyAlignment="1">
      <alignment horizontal="center" vertical="center" wrapText="1"/>
    </xf>
    <xf numFmtId="49" fontId="43" fillId="3" borderId="12" xfId="0" applyNumberFormat="1" applyFont="1" applyFill="1" applyBorder="1" applyAlignment="1" applyProtection="1">
      <alignment horizontal="center"/>
      <protection locked="0"/>
    </xf>
    <xf numFmtId="49" fontId="43" fillId="3" borderId="16" xfId="0" applyNumberFormat="1" applyFont="1" applyFill="1" applyBorder="1" applyAlignment="1" applyProtection="1">
      <alignment horizontal="center"/>
      <protection locked="0"/>
    </xf>
    <xf numFmtId="49" fontId="43" fillId="3" borderId="13" xfId="0" applyNumberFormat="1" applyFont="1" applyFill="1" applyBorder="1" applyAlignment="1" applyProtection="1">
      <alignment horizontal="center"/>
      <protection locked="0"/>
    </xf>
    <xf numFmtId="0" fontId="43" fillId="3" borderId="4" xfId="0" applyFont="1" applyFill="1" applyBorder="1" applyAlignment="1">
      <alignment horizontal="right"/>
    </xf>
    <xf numFmtId="0" fontId="22" fillId="0" borderId="12" xfId="0" applyFont="1" applyBorder="1" applyAlignment="1">
      <alignment horizontal="center" vertical="center" textRotation="90" wrapText="1"/>
    </xf>
    <xf numFmtId="0" fontId="22" fillId="0" borderId="16" xfId="0" applyFont="1" applyBorder="1" applyAlignment="1">
      <alignment horizontal="center" vertical="center" textRotation="90" wrapText="1"/>
    </xf>
    <xf numFmtId="0" fontId="22" fillId="0" borderId="13" xfId="0" applyFont="1" applyBorder="1" applyAlignment="1">
      <alignment horizontal="center" vertical="center" textRotation="90" wrapText="1"/>
    </xf>
    <xf numFmtId="0" fontId="22" fillId="4" borderId="12" xfId="0" applyFont="1" applyFill="1" applyBorder="1" applyAlignment="1">
      <alignment horizontal="center" vertical="center" textRotation="90" wrapText="1"/>
    </xf>
    <xf numFmtId="0" fontId="22" fillId="4" borderId="18" xfId="0" applyFont="1" applyFill="1" applyBorder="1" applyAlignment="1">
      <alignment horizontal="center" vertical="center" textRotation="90" wrapText="1"/>
    </xf>
    <xf numFmtId="0" fontId="22" fillId="4" borderId="22" xfId="0" applyFont="1" applyFill="1" applyBorder="1" applyAlignment="1">
      <alignment horizontal="center" vertical="center" textRotation="90" wrapText="1"/>
    </xf>
    <xf numFmtId="0" fontId="22" fillId="0" borderId="22" xfId="0" applyFont="1" applyBorder="1" applyAlignment="1">
      <alignment horizontal="center" vertical="center" textRotation="90" wrapText="1"/>
    </xf>
    <xf numFmtId="0" fontId="31" fillId="0" borderId="0" xfId="0" applyFont="1" applyAlignment="1">
      <alignment horizontal="right" vertical="center" wrapText="1"/>
    </xf>
    <xf numFmtId="49" fontId="37" fillId="0" borderId="21" xfId="0" applyNumberFormat="1" applyFont="1" applyBorder="1" applyAlignment="1" applyProtection="1">
      <alignment horizontal="center" vertical="center"/>
      <protection hidden="1"/>
    </xf>
    <xf numFmtId="0" fontId="37" fillId="0" borderId="18" xfId="0" applyFont="1" applyBorder="1" applyAlignment="1" applyProtection="1">
      <alignment horizontal="center" vertical="center"/>
      <protection hidden="1"/>
    </xf>
    <xf numFmtId="0" fontId="37" fillId="0" borderId="22" xfId="0" applyFont="1" applyBorder="1" applyAlignment="1" applyProtection="1">
      <alignment horizontal="center" vertical="center"/>
      <protection hidden="1"/>
    </xf>
    <xf numFmtId="0" fontId="37" fillId="0" borderId="23" xfId="0" applyFont="1" applyBorder="1" applyAlignment="1" applyProtection="1">
      <alignment horizontal="center" vertical="center"/>
      <protection hidden="1"/>
    </xf>
    <xf numFmtId="0" fontId="37" fillId="0" borderId="2" xfId="0" applyFont="1" applyBorder="1" applyAlignment="1" applyProtection="1">
      <alignment horizontal="center" vertical="center"/>
      <protection hidden="1"/>
    </xf>
    <xf numFmtId="0" fontId="37" fillId="0" borderId="24" xfId="0" applyFont="1" applyBorder="1" applyAlignment="1" applyProtection="1">
      <alignment horizontal="center" vertical="center"/>
      <protection hidden="1"/>
    </xf>
    <xf numFmtId="0" fontId="54" fillId="0" borderId="0" xfId="0" applyFont="1" applyAlignment="1" applyProtection="1">
      <alignment horizontal="right" wrapText="1"/>
      <protection hidden="1"/>
    </xf>
    <xf numFmtId="0" fontId="2" fillId="0" borderId="0" xfId="0" applyFont="1" applyBorder="1" applyAlignment="1" applyProtection="1">
      <alignment horizontal="center"/>
      <protection hidden="1"/>
    </xf>
    <xf numFmtId="0" fontId="37" fillId="0" borderId="0" xfId="0" applyFont="1" applyAlignment="1" applyProtection="1">
      <alignment horizontal="left" wrapText="1"/>
      <protection hidden="1"/>
    </xf>
    <xf numFmtId="0" fontId="61" fillId="0" borderId="0" xfId="0" applyFont="1" applyAlignment="1" applyProtection="1">
      <alignment horizontal="left" vertical="center" wrapText="1"/>
      <protection hidden="1"/>
    </xf>
    <xf numFmtId="0" fontId="53" fillId="0" borderId="0" xfId="0" applyFont="1" applyAlignment="1" applyProtection="1">
      <alignment horizontal="left" wrapText="1"/>
      <protection hidden="1"/>
    </xf>
    <xf numFmtId="0" fontId="92" fillId="2" borderId="7" xfId="0" applyFont="1" applyFill="1" applyBorder="1" applyAlignment="1" applyProtection="1">
      <alignment horizontal="center" vertical="center" textRotation="90"/>
      <protection locked="0"/>
    </xf>
  </cellXfs>
  <cellStyles count="2">
    <cellStyle name="Hyperlink" xfId="1" builtinId="8"/>
    <cellStyle name="Normal" xfId="0" builtinId="0"/>
  </cellStyles>
  <dxfs count="121">
    <dxf>
      <fill>
        <patternFill>
          <bgColor rgb="FFFF9999"/>
        </patternFill>
      </fill>
    </dxf>
    <dxf>
      <fill>
        <patternFill>
          <bgColor rgb="FFFF9999"/>
        </patternFill>
      </fill>
    </dxf>
    <dxf>
      <font>
        <color theme="0"/>
      </font>
    </dxf>
    <dxf>
      <font>
        <color theme="0"/>
      </font>
    </dxf>
    <dxf>
      <font>
        <color theme="0"/>
      </font>
    </dxf>
    <dxf>
      <fill>
        <patternFill>
          <bgColor rgb="FFFF9999"/>
        </patternFill>
      </fill>
    </dxf>
    <dxf>
      <font>
        <b/>
        <i val="0"/>
        <color rgb="FFFF0000"/>
      </font>
      <fill>
        <patternFill>
          <bgColor rgb="FFFFC000"/>
        </patternFill>
      </fill>
    </dxf>
    <dxf>
      <font>
        <b/>
        <i val="0"/>
        <color rgb="FFFF0000"/>
      </font>
      <fill>
        <patternFill>
          <bgColor rgb="FFFFC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theme="6"/>
      </font>
      <fill>
        <patternFill>
          <bgColor theme="6"/>
        </patternFill>
      </fill>
    </dxf>
    <dxf>
      <fill>
        <patternFill>
          <bgColor rgb="FFFF9999"/>
        </patternFill>
      </fill>
    </dxf>
    <dxf>
      <font>
        <color theme="6"/>
      </font>
      <fill>
        <patternFill>
          <bgColor theme="6"/>
        </patternFill>
      </fill>
      <border>
        <vertical/>
        <horizontal/>
      </border>
    </dxf>
    <dxf>
      <fill>
        <patternFill>
          <bgColor rgb="FFFF9999"/>
        </patternFill>
      </fill>
    </dxf>
    <dxf>
      <fill>
        <patternFill>
          <bgColor rgb="FFFF9999"/>
        </patternFill>
      </fill>
    </dxf>
    <dxf>
      <font>
        <b val="0"/>
        <i val="0"/>
        <color rgb="FFFF0000"/>
      </font>
      <fill>
        <patternFill>
          <bgColor rgb="FFFFC000"/>
        </patternFill>
      </fill>
      <border>
        <left style="thin">
          <color auto="1"/>
        </left>
        <right style="thin">
          <color auto="1"/>
        </right>
        <top style="thin">
          <color auto="1"/>
        </top>
        <bottom style="thin">
          <color auto="1"/>
        </bottom>
        <vertical/>
        <horizontal/>
      </border>
    </dxf>
    <dxf>
      <fill>
        <patternFill>
          <bgColor rgb="FFFF9999"/>
        </patternFill>
      </fill>
    </dxf>
    <dxf>
      <fill>
        <patternFill>
          <bgColor rgb="FFFF9999"/>
        </patternFill>
      </fill>
    </dxf>
    <dxf>
      <font>
        <color theme="0"/>
      </font>
    </dxf>
    <dxf>
      <font>
        <color theme="0"/>
      </font>
    </dxf>
    <dxf>
      <fill>
        <patternFill>
          <bgColor rgb="FFFF9999"/>
        </patternFill>
      </fill>
    </dxf>
    <dxf>
      <fill>
        <patternFill>
          <bgColor rgb="FFFF9999"/>
        </patternFill>
      </fill>
    </dxf>
    <dxf>
      <fill>
        <patternFill>
          <bgColor rgb="FFFF9999"/>
        </patternFill>
      </fill>
    </dxf>
    <dxf>
      <font>
        <b/>
        <i val="0"/>
        <color rgb="FFFF0000"/>
      </font>
      <fill>
        <patternFill>
          <bgColor rgb="FFFFC000"/>
        </patternFill>
      </fill>
      <border>
        <left style="thin">
          <color auto="1"/>
        </left>
        <right style="thin">
          <color auto="1"/>
        </right>
        <top style="thin">
          <color auto="1"/>
        </top>
        <bottom style="thin">
          <color auto="1"/>
        </bottom>
      </border>
    </dxf>
    <dxf>
      <font>
        <b/>
        <i val="0"/>
        <color theme="1"/>
      </font>
      <fill>
        <patternFill>
          <bgColor rgb="FFFF6600"/>
        </patternFill>
      </fill>
      <border>
        <left style="thin">
          <color auto="1"/>
        </left>
        <right style="thin">
          <color auto="1"/>
        </right>
        <top style="thin">
          <color auto="1"/>
        </top>
        <bottom style="thin">
          <color auto="1"/>
        </bottom>
      </border>
    </dxf>
    <dxf>
      <fill>
        <patternFill>
          <bgColor rgb="FFFF9999"/>
        </patternFill>
      </fill>
    </dxf>
    <dxf>
      <fill>
        <patternFill>
          <bgColor rgb="FFFF9999"/>
        </patternFill>
      </fill>
    </dxf>
    <dxf>
      <fill>
        <patternFill>
          <bgColor rgb="FFFF9999"/>
        </patternFill>
      </fill>
    </dxf>
    <dxf>
      <fill>
        <patternFill>
          <bgColor rgb="FFFF9999"/>
        </patternFill>
      </fill>
    </dxf>
    <dxf>
      <font>
        <b val="0"/>
        <i val="0"/>
        <color rgb="FFFF0000"/>
      </font>
      <fill>
        <patternFill>
          <bgColor rgb="FFFFC000"/>
        </patternFill>
      </fill>
      <border>
        <left style="thin">
          <color auto="1"/>
        </left>
        <right style="thin">
          <color auto="1"/>
        </right>
        <top style="thin">
          <color auto="1"/>
        </top>
        <bottom style="thin">
          <color auto="1"/>
        </bottom>
        <vertical/>
        <horizontal/>
      </border>
    </dxf>
    <dxf>
      <font>
        <b/>
        <i val="0"/>
        <color rgb="FFFF0000"/>
      </font>
      <fill>
        <patternFill>
          <bgColor rgb="FFFFC000"/>
        </patternFill>
      </fill>
    </dxf>
    <dxf>
      <font>
        <b/>
        <i val="0"/>
        <color rgb="FFFF0000"/>
      </font>
      <fill>
        <patternFill>
          <bgColor rgb="FFFFC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theme="6"/>
      </font>
      <fill>
        <patternFill>
          <bgColor theme="6"/>
        </patternFill>
      </fill>
    </dxf>
    <dxf>
      <fill>
        <patternFill>
          <bgColor rgb="FFFF9999"/>
        </patternFill>
      </fill>
    </dxf>
    <dxf>
      <font>
        <color theme="6"/>
      </font>
      <fill>
        <patternFill>
          <bgColor theme="6"/>
        </patternFill>
      </fill>
      <border>
        <vertical/>
        <horizontal/>
      </border>
    </dxf>
    <dxf>
      <fill>
        <patternFill>
          <bgColor rgb="FFFF9999"/>
        </patternFill>
      </fill>
    </dxf>
    <dxf>
      <fill>
        <patternFill>
          <bgColor rgb="FFFF9999"/>
        </patternFill>
      </fill>
    </dxf>
    <dxf>
      <fill>
        <patternFill>
          <bgColor rgb="FFFF9999"/>
        </patternFill>
      </fill>
    </dxf>
    <dxf>
      <font>
        <b/>
        <i val="0"/>
        <color rgb="FFFF0000"/>
      </font>
      <fill>
        <patternFill>
          <bgColor rgb="FFFFC000"/>
        </patternFill>
      </fill>
    </dxf>
    <dxf>
      <font>
        <b/>
        <i val="0"/>
        <color rgb="FFFF0000"/>
      </font>
      <fill>
        <patternFill>
          <bgColor rgb="FFFFC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theme="6"/>
      </font>
      <fill>
        <patternFill>
          <bgColor theme="6"/>
        </patternFill>
      </fill>
    </dxf>
    <dxf>
      <fill>
        <patternFill>
          <bgColor rgb="FFFF9999"/>
        </patternFill>
      </fill>
    </dxf>
    <dxf>
      <font>
        <color theme="6"/>
      </font>
      <fill>
        <patternFill>
          <bgColor theme="6"/>
        </patternFill>
      </fill>
      <border>
        <vertical/>
        <horizontal/>
      </border>
    </dxf>
    <dxf>
      <fill>
        <patternFill>
          <bgColor rgb="FFFF9999"/>
        </patternFill>
      </fill>
    </dxf>
    <dxf>
      <fill>
        <patternFill>
          <bgColor rgb="FFFF9999"/>
        </patternFill>
      </fill>
    </dxf>
    <dxf>
      <font>
        <b/>
        <i val="0"/>
        <color theme="9" tint="-0.499984740745262"/>
      </font>
      <fill>
        <patternFill>
          <bgColor theme="9" tint="0.59996337778862885"/>
        </patternFill>
      </fill>
    </dxf>
    <dxf>
      <font>
        <color rgb="FF9C0006"/>
      </font>
    </dxf>
    <dxf>
      <font>
        <b/>
        <i val="0"/>
        <color rgb="FFC00000"/>
      </font>
      <fill>
        <patternFill>
          <bgColor rgb="FFFFCCCC"/>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val="0"/>
        <i val="0"/>
        <color rgb="FFFF0000"/>
      </font>
      <fill>
        <patternFill>
          <bgColor rgb="FFFFC000"/>
        </patternFill>
      </fill>
      <border>
        <left style="thin">
          <color auto="1"/>
        </left>
        <right style="thin">
          <color auto="1"/>
        </right>
        <top style="thin">
          <color auto="1"/>
        </top>
        <bottom style="thin">
          <color auto="1"/>
        </bottom>
        <vertical/>
        <horizontal/>
      </border>
    </dxf>
    <dxf>
      <fill>
        <patternFill>
          <bgColor rgb="FFFF9999"/>
        </patternFill>
      </fill>
    </dxf>
    <dxf>
      <fill>
        <patternFill>
          <bgColor rgb="FFFF9999"/>
        </patternFill>
      </fill>
    </dxf>
    <dxf>
      <font>
        <color theme="0"/>
      </font>
    </dxf>
    <dxf>
      <font>
        <color theme="0"/>
      </font>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theme="5"/>
      </font>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b/>
        <i val="0"/>
        <color theme="9" tint="-0.499984740745262"/>
      </font>
      <fill>
        <patternFill>
          <bgColor theme="9" tint="0.59996337778862885"/>
        </patternFill>
      </fill>
    </dxf>
    <dxf>
      <font>
        <color rgb="FF9C0006"/>
      </font>
      <fill>
        <patternFill>
          <bgColor rgb="FFFFC7CE"/>
        </patternFill>
      </fill>
    </dxf>
    <dxf>
      <fill>
        <patternFill>
          <bgColor rgb="FFFF7C80"/>
        </patternFill>
      </fill>
    </dxf>
    <dxf>
      <fill>
        <patternFill>
          <bgColor rgb="FFFF7C80"/>
        </patternFill>
      </fill>
    </dxf>
    <dxf>
      <fill>
        <patternFill>
          <bgColor rgb="FFFF7C80"/>
        </patternFill>
      </fill>
    </dxf>
    <dxf>
      <fill>
        <patternFill>
          <bgColor rgb="FFFF7C80"/>
        </patternFill>
      </fill>
      <border>
        <left style="thin">
          <color auto="1"/>
        </left>
        <right style="thin">
          <color auto="1"/>
        </right>
        <top style="thin">
          <color auto="1"/>
        </top>
        <bottom style="thin">
          <color auto="1"/>
        </bottom>
        <vertical/>
        <horizontal/>
      </border>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b/>
        <i val="0"/>
        <color rgb="FFFF0000"/>
      </font>
      <fill>
        <patternFill patternType="none">
          <bgColor auto="1"/>
        </patternFill>
      </fill>
    </dxf>
    <dxf>
      <font>
        <b/>
        <i val="0"/>
        <color rgb="FFFF0000"/>
      </font>
    </dxf>
    <dxf>
      <font>
        <b/>
        <i val="0"/>
        <color theme="9" tint="-0.24994659260841701"/>
      </font>
    </dxf>
  </dxfs>
  <tableStyles count="0" defaultTableStyle="TableStyleMedium2" defaultPivotStyle="PivotStyleLight16"/>
  <colors>
    <mruColors>
      <color rgb="FFFF6600"/>
      <color rgb="FFFF9933"/>
      <color rgb="FFFF7C80"/>
      <color rgb="FFFF9999"/>
      <color rgb="FFFF9900"/>
      <color rgb="FFFFCCCC"/>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SMSapprove" lockText="1" noThreeD="1"/>
</file>

<file path=xl/ctrlProps/ctrlProp10.xml><?xml version="1.0" encoding="utf-8"?>
<formControlPr xmlns="http://schemas.microsoft.com/office/spreadsheetml/2009/9/main" objectType="CheckBox" checked="Checked" fmlaLink="EU_reg_7" lockText="1" noThreeD="1"/>
</file>

<file path=xl/ctrlProps/ctrlProp100.xml><?xml version="1.0" encoding="utf-8"?>
<formControlPr xmlns="http://schemas.microsoft.com/office/spreadsheetml/2009/9/main" objectType="CheckBox" fmlaLink="SouhlasAudioPremium_7" lockText="1" noThreeD="1"/>
</file>

<file path=xl/ctrlProps/ctrlProp101.xml><?xml version="1.0" encoding="utf-8"?>
<formControlPr xmlns="http://schemas.microsoft.com/office/spreadsheetml/2009/9/main" objectType="CheckBox" fmlaLink="SouhlasAudioPremium_8" lockText="1" noThreeD="1"/>
</file>

<file path=xl/ctrlProps/ctrlProp102.xml><?xml version="1.0" encoding="utf-8"?>
<formControlPr xmlns="http://schemas.microsoft.com/office/spreadsheetml/2009/9/main" objectType="CheckBox" fmlaLink="SouhlasAudioPremium_9" lockText="1" noThreeD="1"/>
</file>

<file path=xl/ctrlProps/ctrlProp103.xml><?xml version="1.0" encoding="utf-8"?>
<formControlPr xmlns="http://schemas.microsoft.com/office/spreadsheetml/2009/9/main" objectType="CheckBox" fmlaLink="SouhlasAudioPremium_10" lockText="1" noThreeD="1"/>
</file>

<file path=xl/ctrlProps/ctrlProp104.xml><?xml version="1.0" encoding="utf-8"?>
<formControlPr xmlns="http://schemas.microsoft.com/office/spreadsheetml/2009/9/main" objectType="CheckBox" fmlaLink="SouhlasAudioPremium_11" lockText="1" noThreeD="1"/>
</file>

<file path=xl/ctrlProps/ctrlProp105.xml><?xml version="1.0" encoding="utf-8"?>
<formControlPr xmlns="http://schemas.microsoft.com/office/spreadsheetml/2009/9/main" objectType="CheckBox" fmlaLink="SouhlasAudioPremium_12" lockText="1" noThreeD="1"/>
</file>

<file path=xl/ctrlProps/ctrlProp106.xml><?xml version="1.0" encoding="utf-8"?>
<formControlPr xmlns="http://schemas.microsoft.com/office/spreadsheetml/2009/9/main" objectType="CheckBox" fmlaLink="SouhlasAudioPremium_13" lockText="1" noThreeD="1"/>
</file>

<file path=xl/ctrlProps/ctrlProp107.xml><?xml version="1.0" encoding="utf-8"?>
<formControlPr xmlns="http://schemas.microsoft.com/office/spreadsheetml/2009/9/main" objectType="CheckBox" fmlaLink="SouhlasAudioPremium_14" lockText="1" noThreeD="1"/>
</file>

<file path=xl/ctrlProps/ctrlProp108.xml><?xml version="1.0" encoding="utf-8"?>
<formControlPr xmlns="http://schemas.microsoft.com/office/spreadsheetml/2009/9/main" objectType="CheckBox" fmlaLink="SouhlasAudioPremium_15" lockText="1" noThreeD="1"/>
</file>

<file path=xl/ctrlProps/ctrlProp109.xml><?xml version="1.0" encoding="utf-8"?>
<formControlPr xmlns="http://schemas.microsoft.com/office/spreadsheetml/2009/9/main" objectType="CheckBox" fmlaLink="SouhlasAudioPremium_16" lockText="1" noThreeD="1"/>
</file>

<file path=xl/ctrlProps/ctrlProp11.xml><?xml version="1.0" encoding="utf-8"?>
<formControlPr xmlns="http://schemas.microsoft.com/office/spreadsheetml/2009/9/main" objectType="CheckBox" checked="Checked" fmlaLink="EU_reg_8" lockText="1" noThreeD="1"/>
</file>

<file path=xl/ctrlProps/ctrlProp110.xml><?xml version="1.0" encoding="utf-8"?>
<formControlPr xmlns="http://schemas.microsoft.com/office/spreadsheetml/2009/9/main" objectType="CheckBox" fmlaLink="SouhlasAudioPremium_17" lockText="1" noThreeD="1"/>
</file>

<file path=xl/ctrlProps/ctrlProp111.xml><?xml version="1.0" encoding="utf-8"?>
<formControlPr xmlns="http://schemas.microsoft.com/office/spreadsheetml/2009/9/main" objectType="CheckBox" fmlaLink="SouhlasAudioPremium_18" lockText="1" noThreeD="1"/>
</file>

<file path=xl/ctrlProps/ctrlProp112.xml><?xml version="1.0" encoding="utf-8"?>
<formControlPr xmlns="http://schemas.microsoft.com/office/spreadsheetml/2009/9/main" objectType="CheckBox" fmlaLink="SouhlasAudioPremium_19" lockText="1" noThreeD="1"/>
</file>

<file path=xl/ctrlProps/ctrlProp113.xml><?xml version="1.0" encoding="utf-8"?>
<formControlPr xmlns="http://schemas.microsoft.com/office/spreadsheetml/2009/9/main" objectType="CheckBox" fmlaLink="SouhlasAudioPremium_20" lockText="1" noThreeD="1"/>
</file>

<file path=xl/ctrlProps/ctrlProp114.xml><?xml version="1.0" encoding="utf-8"?>
<formControlPr xmlns="http://schemas.microsoft.com/office/spreadsheetml/2009/9/main" objectType="CheckBox" fmlaLink="SouhlasDMS_SMSplatba_3" lockText="1" noThreeD="1"/>
</file>

<file path=xl/ctrlProps/ctrlProp115.xml><?xml version="1.0" encoding="utf-8"?>
<formControlPr xmlns="http://schemas.microsoft.com/office/spreadsheetml/2009/9/main" objectType="CheckBox" fmlaLink="SouhlasDMS_SMSplatba_4" lockText="1" noThreeD="1"/>
</file>

<file path=xl/ctrlProps/ctrlProp116.xml><?xml version="1.0" encoding="utf-8"?>
<formControlPr xmlns="http://schemas.microsoft.com/office/spreadsheetml/2009/9/main" objectType="CheckBox" fmlaLink="SouhlasDMS_SMSplatba_5" lockText="1" noThreeD="1"/>
</file>

<file path=xl/ctrlProps/ctrlProp117.xml><?xml version="1.0" encoding="utf-8"?>
<formControlPr xmlns="http://schemas.microsoft.com/office/spreadsheetml/2009/9/main" objectType="CheckBox" fmlaLink="SouhlasDMS_SMSplatba_6" lockText="1" noThreeD="1"/>
</file>

<file path=xl/ctrlProps/ctrlProp118.xml><?xml version="1.0" encoding="utf-8"?>
<formControlPr xmlns="http://schemas.microsoft.com/office/spreadsheetml/2009/9/main" objectType="CheckBox" fmlaLink="SouhlasDMS_SMSplatba_7" lockText="1" noThreeD="1"/>
</file>

<file path=xl/ctrlProps/ctrlProp119.xml><?xml version="1.0" encoding="utf-8"?>
<formControlPr xmlns="http://schemas.microsoft.com/office/spreadsheetml/2009/9/main" objectType="CheckBox" fmlaLink="SouhlasDMS_SMSplatba_8" lockText="1" noThreeD="1"/>
</file>

<file path=xl/ctrlProps/ctrlProp12.xml><?xml version="1.0" encoding="utf-8"?>
<formControlPr xmlns="http://schemas.microsoft.com/office/spreadsheetml/2009/9/main" objectType="CheckBox" checked="Checked" fmlaLink="EU_reg_9" lockText="1" noThreeD="1"/>
</file>

<file path=xl/ctrlProps/ctrlProp120.xml><?xml version="1.0" encoding="utf-8"?>
<formControlPr xmlns="http://schemas.microsoft.com/office/spreadsheetml/2009/9/main" objectType="CheckBox" fmlaLink="SouhlasDMS_SMSplatba_9" lockText="1" noThreeD="1"/>
</file>

<file path=xl/ctrlProps/ctrlProp121.xml><?xml version="1.0" encoding="utf-8"?>
<formControlPr xmlns="http://schemas.microsoft.com/office/spreadsheetml/2009/9/main" objectType="CheckBox" fmlaLink="SouhlasDMS_SMSplatba_10" lockText="1" noThreeD="1"/>
</file>

<file path=xl/ctrlProps/ctrlProp122.xml><?xml version="1.0" encoding="utf-8"?>
<formControlPr xmlns="http://schemas.microsoft.com/office/spreadsheetml/2009/9/main" objectType="CheckBox" fmlaLink="SouhlasDMS_SMSplatba_11" lockText="1" noThreeD="1"/>
</file>

<file path=xl/ctrlProps/ctrlProp123.xml><?xml version="1.0" encoding="utf-8"?>
<formControlPr xmlns="http://schemas.microsoft.com/office/spreadsheetml/2009/9/main" objectType="CheckBox" fmlaLink="SouhlasDMS_SMSplatba_12" lockText="1" noThreeD="1"/>
</file>

<file path=xl/ctrlProps/ctrlProp124.xml><?xml version="1.0" encoding="utf-8"?>
<formControlPr xmlns="http://schemas.microsoft.com/office/spreadsheetml/2009/9/main" objectType="CheckBox" fmlaLink="SouhlasDMS_SMSplatba_13" lockText="1" noThreeD="1"/>
</file>

<file path=xl/ctrlProps/ctrlProp125.xml><?xml version="1.0" encoding="utf-8"?>
<formControlPr xmlns="http://schemas.microsoft.com/office/spreadsheetml/2009/9/main" objectType="CheckBox" fmlaLink="SouhlasDMS_SMSplatba_14" lockText="1" noThreeD="1"/>
</file>

<file path=xl/ctrlProps/ctrlProp126.xml><?xml version="1.0" encoding="utf-8"?>
<formControlPr xmlns="http://schemas.microsoft.com/office/spreadsheetml/2009/9/main" objectType="CheckBox" fmlaLink="SouhlasDMS_SMSplatba_15" lockText="1" noThreeD="1"/>
</file>

<file path=xl/ctrlProps/ctrlProp127.xml><?xml version="1.0" encoding="utf-8"?>
<formControlPr xmlns="http://schemas.microsoft.com/office/spreadsheetml/2009/9/main" objectType="CheckBox" fmlaLink="SouhlasDMS_SMSplatba_16" lockText="1" noThreeD="1"/>
</file>

<file path=xl/ctrlProps/ctrlProp128.xml><?xml version="1.0" encoding="utf-8"?>
<formControlPr xmlns="http://schemas.microsoft.com/office/spreadsheetml/2009/9/main" objectType="CheckBox" fmlaLink="SouhlasDMS_SMSplatba_17" lockText="1" noThreeD="1"/>
</file>

<file path=xl/ctrlProps/ctrlProp129.xml><?xml version="1.0" encoding="utf-8"?>
<formControlPr xmlns="http://schemas.microsoft.com/office/spreadsheetml/2009/9/main" objectType="CheckBox" fmlaLink="SouhlasDMS_SMSplatba_18" lockText="1" noThreeD="1"/>
</file>

<file path=xl/ctrlProps/ctrlProp13.xml><?xml version="1.0" encoding="utf-8"?>
<formControlPr xmlns="http://schemas.microsoft.com/office/spreadsheetml/2009/9/main" objectType="CheckBox" checked="Checked" fmlaLink="EU_reg_10" lockText="1" noThreeD="1"/>
</file>

<file path=xl/ctrlProps/ctrlProp130.xml><?xml version="1.0" encoding="utf-8"?>
<formControlPr xmlns="http://schemas.microsoft.com/office/spreadsheetml/2009/9/main" objectType="CheckBox" fmlaLink="SouhlasDMS_SMSplatba_19" lockText="1" noThreeD="1"/>
</file>

<file path=xl/ctrlProps/ctrlProp131.xml><?xml version="1.0" encoding="utf-8"?>
<formControlPr xmlns="http://schemas.microsoft.com/office/spreadsheetml/2009/9/main" objectType="CheckBox" fmlaLink="SouhlasDMS_SMSplatba_20" lockText="1" noThreeD="1"/>
</file>

<file path=xl/ctrlProps/ctrlProp132.xml><?xml version="1.0" encoding="utf-8"?>
<formControlPr xmlns="http://schemas.microsoft.com/office/spreadsheetml/2009/9/main" objectType="CheckBox" fmlaLink="SouhlasMplatba_3" lockText="1" noThreeD="1"/>
</file>

<file path=xl/ctrlProps/ctrlProp133.xml><?xml version="1.0" encoding="utf-8"?>
<formControlPr xmlns="http://schemas.microsoft.com/office/spreadsheetml/2009/9/main" objectType="CheckBox" fmlaLink="SouhlasMplatba_4" lockText="1" noThreeD="1"/>
</file>

<file path=xl/ctrlProps/ctrlProp134.xml><?xml version="1.0" encoding="utf-8"?>
<formControlPr xmlns="http://schemas.microsoft.com/office/spreadsheetml/2009/9/main" objectType="CheckBox" fmlaLink="SouhlasMplatba_5" lockText="1" noThreeD="1"/>
</file>

<file path=xl/ctrlProps/ctrlProp135.xml><?xml version="1.0" encoding="utf-8"?>
<formControlPr xmlns="http://schemas.microsoft.com/office/spreadsheetml/2009/9/main" objectType="CheckBox" fmlaLink="SouhlasMplatba_6" lockText="1" noThreeD="1"/>
</file>

<file path=xl/ctrlProps/ctrlProp136.xml><?xml version="1.0" encoding="utf-8"?>
<formControlPr xmlns="http://schemas.microsoft.com/office/spreadsheetml/2009/9/main" objectType="CheckBox" fmlaLink="SouhlasMplatba_7" lockText="1" noThreeD="1"/>
</file>

<file path=xl/ctrlProps/ctrlProp137.xml><?xml version="1.0" encoding="utf-8"?>
<formControlPr xmlns="http://schemas.microsoft.com/office/spreadsheetml/2009/9/main" objectType="CheckBox" fmlaLink="SouhlasMplatba_8" lockText="1" noThreeD="1"/>
</file>

<file path=xl/ctrlProps/ctrlProp138.xml><?xml version="1.0" encoding="utf-8"?>
<formControlPr xmlns="http://schemas.microsoft.com/office/spreadsheetml/2009/9/main" objectType="CheckBox" fmlaLink="SouhlasMplatba_9" lockText="1" noThreeD="1"/>
</file>

<file path=xl/ctrlProps/ctrlProp139.xml><?xml version="1.0" encoding="utf-8"?>
<formControlPr xmlns="http://schemas.microsoft.com/office/spreadsheetml/2009/9/main" objectType="CheckBox" fmlaLink="SouhlasMplatba_10" lockText="1" noThreeD="1"/>
</file>

<file path=xl/ctrlProps/ctrlProp14.xml><?xml version="1.0" encoding="utf-8"?>
<formControlPr xmlns="http://schemas.microsoft.com/office/spreadsheetml/2009/9/main" objectType="CheckBox" checked="Checked" fmlaLink="EU_reg_11" lockText="1" noThreeD="1"/>
</file>

<file path=xl/ctrlProps/ctrlProp140.xml><?xml version="1.0" encoding="utf-8"?>
<formControlPr xmlns="http://schemas.microsoft.com/office/spreadsheetml/2009/9/main" objectType="CheckBox" fmlaLink="SouhlasMplatba_11" lockText="1" noThreeD="1"/>
</file>

<file path=xl/ctrlProps/ctrlProp141.xml><?xml version="1.0" encoding="utf-8"?>
<formControlPr xmlns="http://schemas.microsoft.com/office/spreadsheetml/2009/9/main" objectType="CheckBox" fmlaLink="SouhlasMplatba_12" lockText="1" noThreeD="1"/>
</file>

<file path=xl/ctrlProps/ctrlProp142.xml><?xml version="1.0" encoding="utf-8"?>
<formControlPr xmlns="http://schemas.microsoft.com/office/spreadsheetml/2009/9/main" objectType="CheckBox" fmlaLink="SouhlasMplatba_13" lockText="1" noThreeD="1"/>
</file>

<file path=xl/ctrlProps/ctrlProp143.xml><?xml version="1.0" encoding="utf-8"?>
<formControlPr xmlns="http://schemas.microsoft.com/office/spreadsheetml/2009/9/main" objectType="CheckBox" fmlaLink="SouhlasMplatba_14" lockText="1" noThreeD="1"/>
</file>

<file path=xl/ctrlProps/ctrlProp144.xml><?xml version="1.0" encoding="utf-8"?>
<formControlPr xmlns="http://schemas.microsoft.com/office/spreadsheetml/2009/9/main" objectType="CheckBox" fmlaLink="SouhlasMplatba_15" lockText="1" noThreeD="1"/>
</file>

<file path=xl/ctrlProps/ctrlProp145.xml><?xml version="1.0" encoding="utf-8"?>
<formControlPr xmlns="http://schemas.microsoft.com/office/spreadsheetml/2009/9/main" objectType="CheckBox" fmlaLink="SouhlasMplatba_16" lockText="1" noThreeD="1"/>
</file>

<file path=xl/ctrlProps/ctrlProp146.xml><?xml version="1.0" encoding="utf-8"?>
<formControlPr xmlns="http://schemas.microsoft.com/office/spreadsheetml/2009/9/main" objectType="CheckBox" fmlaLink="SouhlasMplatba_17" lockText="1" noThreeD="1"/>
</file>

<file path=xl/ctrlProps/ctrlProp147.xml><?xml version="1.0" encoding="utf-8"?>
<formControlPr xmlns="http://schemas.microsoft.com/office/spreadsheetml/2009/9/main" objectType="CheckBox" fmlaLink="SouhlasMplatba_18" lockText="1" noThreeD="1"/>
</file>

<file path=xl/ctrlProps/ctrlProp148.xml><?xml version="1.0" encoding="utf-8"?>
<formControlPr xmlns="http://schemas.microsoft.com/office/spreadsheetml/2009/9/main" objectType="CheckBox" fmlaLink="SouhlasMplatba_19" lockText="1" noThreeD="1"/>
</file>

<file path=xl/ctrlProps/ctrlProp149.xml><?xml version="1.0" encoding="utf-8"?>
<formControlPr xmlns="http://schemas.microsoft.com/office/spreadsheetml/2009/9/main" objectType="CheckBox" fmlaLink="SouhlasMplatba_20" lockText="1" noThreeD="1"/>
</file>

<file path=xl/ctrlProps/ctrlProp15.xml><?xml version="1.0" encoding="utf-8"?>
<formControlPr xmlns="http://schemas.microsoft.com/office/spreadsheetml/2009/9/main" objectType="CheckBox" checked="Checked" fmlaLink="EU_reg_12" lockText="1" noThreeD="1"/>
</file>

<file path=xl/ctrlProps/ctrlProp150.xml><?xml version="1.0" encoding="utf-8"?>
<formControlPr xmlns="http://schemas.microsoft.com/office/spreadsheetml/2009/9/main" objectType="CheckBox" checked="Checked" fmlaLink="EU_reg_1" lockText="1" noThreeD="1"/>
</file>

<file path=xl/ctrlProps/ctrlProp151.xml><?xml version="1.0" encoding="utf-8"?>
<formControlPr xmlns="http://schemas.microsoft.com/office/spreadsheetml/2009/9/main" objectType="CheckBox" checked="Checked" fmlaLink="EU_reg_2" lockText="1" noThreeD="1"/>
</file>

<file path=xl/ctrlProps/ctrlProp152.xml><?xml version="1.0" encoding="utf-8"?>
<formControlPr xmlns="http://schemas.microsoft.com/office/spreadsheetml/2009/9/main" objectType="CheckBox" fmlaLink="BlokMezHovor_1" lockText="1" noThreeD="1"/>
</file>

<file path=xl/ctrlProps/ctrlProp153.xml><?xml version="1.0" encoding="utf-8"?>
<formControlPr xmlns="http://schemas.microsoft.com/office/spreadsheetml/2009/9/main" objectType="CheckBox" fmlaLink="BlokMezHovor_2" lockText="1" noThreeD="1"/>
</file>

<file path=xl/ctrlProps/ctrlProp154.xml><?xml version="1.0" encoding="utf-8"?>
<formControlPr xmlns="http://schemas.microsoft.com/office/spreadsheetml/2009/9/main" objectType="CheckBox" fmlaLink="PodrobVypisSluzeb_1" lockText="1" noThreeD="1"/>
</file>

<file path=xl/ctrlProps/ctrlProp155.xml><?xml version="1.0" encoding="utf-8"?>
<formControlPr xmlns="http://schemas.microsoft.com/office/spreadsheetml/2009/9/main" objectType="CheckBox" fmlaLink="PodrobVypisSluzeb_2" lockText="1" noThreeD="1"/>
</file>

<file path=xl/ctrlProps/ctrlProp156.xml><?xml version="1.0" encoding="utf-8"?>
<formControlPr xmlns="http://schemas.microsoft.com/office/spreadsheetml/2009/9/main" objectType="CheckBox" fmlaLink="PovNavysDatLimit_1" lockText="1" noThreeD="1"/>
</file>

<file path=xl/ctrlProps/ctrlProp157.xml><?xml version="1.0" encoding="utf-8"?>
<formControlPr xmlns="http://schemas.microsoft.com/office/spreadsheetml/2009/9/main" objectType="CheckBox" fmlaLink="PovNavysDatLimit_2" lockText="1" noThreeD="1"/>
</file>

<file path=xl/ctrlProps/ctrlProp158.xml><?xml version="1.0" encoding="utf-8"?>
<formControlPr xmlns="http://schemas.microsoft.com/office/spreadsheetml/2009/9/main" objectType="CheckBox" fmlaLink="MMS_1" lockText="1" noThreeD="1"/>
</file>

<file path=xl/ctrlProps/ctrlProp159.xml><?xml version="1.0" encoding="utf-8"?>
<formControlPr xmlns="http://schemas.microsoft.com/office/spreadsheetml/2009/9/main" objectType="CheckBox" fmlaLink="MMS_2" lockText="1" noThreeD="1"/>
</file>

<file path=xl/ctrlProps/ctrlProp16.xml><?xml version="1.0" encoding="utf-8"?>
<formControlPr xmlns="http://schemas.microsoft.com/office/spreadsheetml/2009/9/main" objectType="CheckBox" checked="Checked" fmlaLink="EU_reg_13" lockText="1" noThreeD="1"/>
</file>

<file path=xl/ctrlProps/ctrlProp160.xml><?xml version="1.0" encoding="utf-8"?>
<formControlPr xmlns="http://schemas.microsoft.com/office/spreadsheetml/2009/9/main" objectType="CheckBox" fmlaLink="SouhlasAudioPremium_1" lockText="1" noThreeD="1"/>
</file>

<file path=xl/ctrlProps/ctrlProp161.xml><?xml version="1.0" encoding="utf-8"?>
<formControlPr xmlns="http://schemas.microsoft.com/office/spreadsheetml/2009/9/main" objectType="CheckBox" fmlaLink="SouhlasAudioPremium_2" lockText="1" noThreeD="1"/>
</file>

<file path=xl/ctrlProps/ctrlProp162.xml><?xml version="1.0" encoding="utf-8"?>
<formControlPr xmlns="http://schemas.microsoft.com/office/spreadsheetml/2009/9/main" objectType="CheckBox" fmlaLink="SouhlasDMS_SMSplatba_1" lockText="1" noThreeD="1"/>
</file>

<file path=xl/ctrlProps/ctrlProp163.xml><?xml version="1.0" encoding="utf-8"?>
<formControlPr xmlns="http://schemas.microsoft.com/office/spreadsheetml/2009/9/main" objectType="CheckBox" fmlaLink="SouhlasDMS_SMSplatba_2" lockText="1" noThreeD="1"/>
</file>

<file path=xl/ctrlProps/ctrlProp164.xml><?xml version="1.0" encoding="utf-8"?>
<formControlPr xmlns="http://schemas.microsoft.com/office/spreadsheetml/2009/9/main" objectType="CheckBox" fmlaLink="SouhlasMplatba_1" lockText="1" noThreeD="1"/>
</file>

<file path=xl/ctrlProps/ctrlProp165.xml><?xml version="1.0" encoding="utf-8"?>
<formControlPr xmlns="http://schemas.microsoft.com/office/spreadsheetml/2009/9/main" objectType="CheckBox" fmlaLink="SouhlasMplatba_2" lockText="1" noThreeD="1"/>
</file>

<file path=xl/ctrlProps/ctrlProp17.xml><?xml version="1.0" encoding="utf-8"?>
<formControlPr xmlns="http://schemas.microsoft.com/office/spreadsheetml/2009/9/main" objectType="CheckBox" checked="Checked" fmlaLink="EU_reg_14" lockText="1" noThreeD="1"/>
</file>

<file path=xl/ctrlProps/ctrlProp18.xml><?xml version="1.0" encoding="utf-8"?>
<formControlPr xmlns="http://schemas.microsoft.com/office/spreadsheetml/2009/9/main" objectType="CheckBox" checked="Checked" fmlaLink="EU_reg_15" lockText="1" noThreeD="1"/>
</file>

<file path=xl/ctrlProps/ctrlProp19.xml><?xml version="1.0" encoding="utf-8"?>
<formControlPr xmlns="http://schemas.microsoft.com/office/spreadsheetml/2009/9/main" objectType="CheckBox" checked="Checked" fmlaLink="EU_reg_16" lockText="1" noThreeD="1"/>
</file>

<file path=xl/ctrlProps/ctrlProp2.xml><?xml version="1.0" encoding="utf-8"?>
<formControlPr xmlns="http://schemas.microsoft.com/office/spreadsheetml/2009/9/main" objectType="CheckBox" checked="Checked" fmlaLink="VOICEapprove" lockText="1" noThreeD="1"/>
</file>

<file path=xl/ctrlProps/ctrlProp20.xml><?xml version="1.0" encoding="utf-8"?>
<formControlPr xmlns="http://schemas.microsoft.com/office/spreadsheetml/2009/9/main" objectType="CheckBox" checked="Checked" fmlaLink="EU_reg_17" lockText="1" noThreeD="1"/>
</file>

<file path=xl/ctrlProps/ctrlProp21.xml><?xml version="1.0" encoding="utf-8"?>
<formControlPr xmlns="http://schemas.microsoft.com/office/spreadsheetml/2009/9/main" objectType="CheckBox" checked="Checked" fmlaLink="EU_reg_18" lockText="1" noThreeD="1"/>
</file>

<file path=xl/ctrlProps/ctrlProp22.xml><?xml version="1.0" encoding="utf-8"?>
<formControlPr xmlns="http://schemas.microsoft.com/office/spreadsheetml/2009/9/main" objectType="CheckBox" checked="Checked" fmlaLink="EU_reg_19" lockText="1" noThreeD="1"/>
</file>

<file path=xl/ctrlProps/ctrlProp23.xml><?xml version="1.0" encoding="utf-8"?>
<formControlPr xmlns="http://schemas.microsoft.com/office/spreadsheetml/2009/9/main" objectType="CheckBox" checked="Checked" fmlaLink="EU_reg_20" lockText="1" noThreeD="1"/>
</file>

<file path=xl/ctrlProps/ctrlProp24.xml><?xml version="1.0" encoding="utf-8"?>
<formControlPr xmlns="http://schemas.microsoft.com/office/spreadsheetml/2009/9/main" objectType="CheckBox" fmlaLink="BlokMezHovor_3" lockText="1" noThreeD="1"/>
</file>

<file path=xl/ctrlProps/ctrlProp25.xml><?xml version="1.0" encoding="utf-8"?>
<formControlPr xmlns="http://schemas.microsoft.com/office/spreadsheetml/2009/9/main" objectType="CheckBox" fmlaLink="BlokMezHovor_4" lockText="1" noThreeD="1"/>
</file>

<file path=xl/ctrlProps/ctrlProp26.xml><?xml version="1.0" encoding="utf-8"?>
<formControlPr xmlns="http://schemas.microsoft.com/office/spreadsheetml/2009/9/main" objectType="CheckBox" fmlaLink="BlokMezHovor_5" lockText="1" noThreeD="1"/>
</file>

<file path=xl/ctrlProps/ctrlProp27.xml><?xml version="1.0" encoding="utf-8"?>
<formControlPr xmlns="http://schemas.microsoft.com/office/spreadsheetml/2009/9/main" objectType="CheckBox" fmlaLink="BlokMezHovor_6" lockText="1" noThreeD="1"/>
</file>

<file path=xl/ctrlProps/ctrlProp28.xml><?xml version="1.0" encoding="utf-8"?>
<formControlPr xmlns="http://schemas.microsoft.com/office/spreadsheetml/2009/9/main" objectType="CheckBox" fmlaLink="BlokMezHovor_7" lockText="1" noThreeD="1"/>
</file>

<file path=xl/ctrlProps/ctrlProp29.xml><?xml version="1.0" encoding="utf-8"?>
<formControlPr xmlns="http://schemas.microsoft.com/office/spreadsheetml/2009/9/main" objectType="CheckBox" fmlaLink="BlokMezHovor_8" lockText="1" noThreeD="1"/>
</file>

<file path=xl/ctrlProps/ctrlProp3.xml><?xml version="1.0" encoding="utf-8"?>
<formControlPr xmlns="http://schemas.microsoft.com/office/spreadsheetml/2009/9/main" objectType="CheckBox" checked="Checked" fmlaLink="EMAILapprove" lockText="1" noThreeD="1"/>
</file>

<file path=xl/ctrlProps/ctrlProp30.xml><?xml version="1.0" encoding="utf-8"?>
<formControlPr xmlns="http://schemas.microsoft.com/office/spreadsheetml/2009/9/main" objectType="CheckBox" fmlaLink="BlokMezHovor_9" lockText="1" noThreeD="1"/>
</file>

<file path=xl/ctrlProps/ctrlProp31.xml><?xml version="1.0" encoding="utf-8"?>
<formControlPr xmlns="http://schemas.microsoft.com/office/spreadsheetml/2009/9/main" objectType="CheckBox" fmlaLink="BlokMezHovor_10" lockText="1" noThreeD="1"/>
</file>

<file path=xl/ctrlProps/ctrlProp32.xml><?xml version="1.0" encoding="utf-8"?>
<formControlPr xmlns="http://schemas.microsoft.com/office/spreadsheetml/2009/9/main" objectType="CheckBox" fmlaLink="BlokMezHovor_11" lockText="1" noThreeD="1"/>
</file>

<file path=xl/ctrlProps/ctrlProp33.xml><?xml version="1.0" encoding="utf-8"?>
<formControlPr xmlns="http://schemas.microsoft.com/office/spreadsheetml/2009/9/main" objectType="CheckBox" fmlaLink="BlokMezHovor_12" lockText="1" noThreeD="1"/>
</file>

<file path=xl/ctrlProps/ctrlProp34.xml><?xml version="1.0" encoding="utf-8"?>
<formControlPr xmlns="http://schemas.microsoft.com/office/spreadsheetml/2009/9/main" objectType="CheckBox" fmlaLink="BlokMezHovor_13" lockText="1" noThreeD="1"/>
</file>

<file path=xl/ctrlProps/ctrlProp35.xml><?xml version="1.0" encoding="utf-8"?>
<formControlPr xmlns="http://schemas.microsoft.com/office/spreadsheetml/2009/9/main" objectType="CheckBox" fmlaLink="BlokMezHovor_14" lockText="1" noThreeD="1"/>
</file>

<file path=xl/ctrlProps/ctrlProp36.xml><?xml version="1.0" encoding="utf-8"?>
<formControlPr xmlns="http://schemas.microsoft.com/office/spreadsheetml/2009/9/main" objectType="CheckBox" fmlaLink="BlokMezHovor_15" lockText="1" noThreeD="1"/>
</file>

<file path=xl/ctrlProps/ctrlProp37.xml><?xml version="1.0" encoding="utf-8"?>
<formControlPr xmlns="http://schemas.microsoft.com/office/spreadsheetml/2009/9/main" objectType="CheckBox" fmlaLink="BlokMezHovor_16" lockText="1" noThreeD="1"/>
</file>

<file path=xl/ctrlProps/ctrlProp38.xml><?xml version="1.0" encoding="utf-8"?>
<formControlPr xmlns="http://schemas.microsoft.com/office/spreadsheetml/2009/9/main" objectType="CheckBox" fmlaLink="BlokMezHovor_17" lockText="1" noThreeD="1"/>
</file>

<file path=xl/ctrlProps/ctrlProp39.xml><?xml version="1.0" encoding="utf-8"?>
<formControlPr xmlns="http://schemas.microsoft.com/office/spreadsheetml/2009/9/main" objectType="CheckBox" fmlaLink="BlokMezHovor_18" lockText="1" noThreeD="1"/>
</file>

<file path=xl/ctrlProps/ctrlProp4.xml><?xml version="1.0" encoding="utf-8"?>
<formControlPr xmlns="http://schemas.microsoft.com/office/spreadsheetml/2009/9/main" objectType="CheckBox" fmlaLink="MKTapporove" lockText="1" noThreeD="1"/>
</file>

<file path=xl/ctrlProps/ctrlProp40.xml><?xml version="1.0" encoding="utf-8"?>
<formControlPr xmlns="http://schemas.microsoft.com/office/spreadsheetml/2009/9/main" objectType="CheckBox" fmlaLink="BlokMezHovor_19" lockText="1" noThreeD="1"/>
</file>

<file path=xl/ctrlProps/ctrlProp41.xml><?xml version="1.0" encoding="utf-8"?>
<formControlPr xmlns="http://schemas.microsoft.com/office/spreadsheetml/2009/9/main" objectType="CheckBox" fmlaLink="BlokMezHovor_20" lockText="1" noThreeD="1"/>
</file>

<file path=xl/ctrlProps/ctrlProp42.xml><?xml version="1.0" encoding="utf-8"?>
<formControlPr xmlns="http://schemas.microsoft.com/office/spreadsheetml/2009/9/main" objectType="CheckBox" fmlaLink="PodrobVypisSluzeb_3" lockText="1" noThreeD="1"/>
</file>

<file path=xl/ctrlProps/ctrlProp43.xml><?xml version="1.0" encoding="utf-8"?>
<formControlPr xmlns="http://schemas.microsoft.com/office/spreadsheetml/2009/9/main" objectType="CheckBox" fmlaLink="PodrobVypisSluzeb_4" lockText="1" noThreeD="1"/>
</file>

<file path=xl/ctrlProps/ctrlProp44.xml><?xml version="1.0" encoding="utf-8"?>
<formControlPr xmlns="http://schemas.microsoft.com/office/spreadsheetml/2009/9/main" objectType="CheckBox" fmlaLink="PodrobVypisSluzeb_5" lockText="1" noThreeD="1"/>
</file>

<file path=xl/ctrlProps/ctrlProp45.xml><?xml version="1.0" encoding="utf-8"?>
<formControlPr xmlns="http://schemas.microsoft.com/office/spreadsheetml/2009/9/main" objectType="CheckBox" fmlaLink="PodrobVypisSluzeb_6" lockText="1" noThreeD="1"/>
</file>

<file path=xl/ctrlProps/ctrlProp46.xml><?xml version="1.0" encoding="utf-8"?>
<formControlPr xmlns="http://schemas.microsoft.com/office/spreadsheetml/2009/9/main" objectType="CheckBox" fmlaLink="PodrobVypisSluzeb_7" lockText="1" noThreeD="1"/>
</file>

<file path=xl/ctrlProps/ctrlProp47.xml><?xml version="1.0" encoding="utf-8"?>
<formControlPr xmlns="http://schemas.microsoft.com/office/spreadsheetml/2009/9/main" objectType="CheckBox" fmlaLink="PodrobVypisSluzeb_8" lockText="1" noThreeD="1"/>
</file>

<file path=xl/ctrlProps/ctrlProp48.xml><?xml version="1.0" encoding="utf-8"?>
<formControlPr xmlns="http://schemas.microsoft.com/office/spreadsheetml/2009/9/main" objectType="CheckBox" fmlaLink="PodrobVypisSluzeb_9" lockText="1" noThreeD="1"/>
</file>

<file path=xl/ctrlProps/ctrlProp49.xml><?xml version="1.0" encoding="utf-8"?>
<formControlPr xmlns="http://schemas.microsoft.com/office/spreadsheetml/2009/9/main" objectType="CheckBox" fmlaLink="PodrobVypisSluzeb_10" lockText="1" noThreeD="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CheckBox" fmlaLink="PodrobVypisSluzeb_11" lockText="1" noThreeD="1"/>
</file>

<file path=xl/ctrlProps/ctrlProp51.xml><?xml version="1.0" encoding="utf-8"?>
<formControlPr xmlns="http://schemas.microsoft.com/office/spreadsheetml/2009/9/main" objectType="CheckBox" fmlaLink="PodrobVypisSluzeb_12" lockText="1" noThreeD="1"/>
</file>

<file path=xl/ctrlProps/ctrlProp52.xml><?xml version="1.0" encoding="utf-8"?>
<formControlPr xmlns="http://schemas.microsoft.com/office/spreadsheetml/2009/9/main" objectType="CheckBox" fmlaLink="PodrobVypisSluzeb_13" lockText="1" noThreeD="1"/>
</file>

<file path=xl/ctrlProps/ctrlProp53.xml><?xml version="1.0" encoding="utf-8"?>
<formControlPr xmlns="http://schemas.microsoft.com/office/spreadsheetml/2009/9/main" objectType="CheckBox" fmlaLink="PodrobVypisSluzeb_14" lockText="1" noThreeD="1"/>
</file>

<file path=xl/ctrlProps/ctrlProp54.xml><?xml version="1.0" encoding="utf-8"?>
<formControlPr xmlns="http://schemas.microsoft.com/office/spreadsheetml/2009/9/main" objectType="CheckBox" fmlaLink="PodrobVypisSluzeb_15" lockText="1" noThreeD="1"/>
</file>

<file path=xl/ctrlProps/ctrlProp55.xml><?xml version="1.0" encoding="utf-8"?>
<formControlPr xmlns="http://schemas.microsoft.com/office/spreadsheetml/2009/9/main" objectType="CheckBox" fmlaLink="PodrobVypisSluzeb_16" lockText="1" noThreeD="1"/>
</file>

<file path=xl/ctrlProps/ctrlProp56.xml><?xml version="1.0" encoding="utf-8"?>
<formControlPr xmlns="http://schemas.microsoft.com/office/spreadsheetml/2009/9/main" objectType="CheckBox" fmlaLink="PodrobVypisSluzeb_17" lockText="1" noThreeD="1"/>
</file>

<file path=xl/ctrlProps/ctrlProp57.xml><?xml version="1.0" encoding="utf-8"?>
<formControlPr xmlns="http://schemas.microsoft.com/office/spreadsheetml/2009/9/main" objectType="CheckBox" fmlaLink="PodrobVypisSluzeb_18" lockText="1" noThreeD="1"/>
</file>

<file path=xl/ctrlProps/ctrlProp58.xml><?xml version="1.0" encoding="utf-8"?>
<formControlPr xmlns="http://schemas.microsoft.com/office/spreadsheetml/2009/9/main" objectType="CheckBox" fmlaLink="PodrobVypisSluzeb_19" lockText="1" noThreeD="1"/>
</file>

<file path=xl/ctrlProps/ctrlProp59.xml><?xml version="1.0" encoding="utf-8"?>
<formControlPr xmlns="http://schemas.microsoft.com/office/spreadsheetml/2009/9/main" objectType="CheckBox" fmlaLink="PodrobVypisSluzeb_20" lockText="1" noThreeD="1"/>
</file>

<file path=xl/ctrlProps/ctrlProp6.xml><?xml version="1.0" encoding="utf-8"?>
<formControlPr xmlns="http://schemas.microsoft.com/office/spreadsheetml/2009/9/main" objectType="CheckBox" checked="Checked" fmlaLink="EU_reg_3" lockText="1" noThreeD="1"/>
</file>

<file path=xl/ctrlProps/ctrlProp60.xml><?xml version="1.0" encoding="utf-8"?>
<formControlPr xmlns="http://schemas.microsoft.com/office/spreadsheetml/2009/9/main" objectType="CheckBox" fmlaLink="PovNavysDatLimit_3" lockText="1" noThreeD="1"/>
</file>

<file path=xl/ctrlProps/ctrlProp61.xml><?xml version="1.0" encoding="utf-8"?>
<formControlPr xmlns="http://schemas.microsoft.com/office/spreadsheetml/2009/9/main" objectType="CheckBox" fmlaLink="PovNavysDatLimit_4" lockText="1" noThreeD="1"/>
</file>

<file path=xl/ctrlProps/ctrlProp62.xml><?xml version="1.0" encoding="utf-8"?>
<formControlPr xmlns="http://schemas.microsoft.com/office/spreadsheetml/2009/9/main" objectType="CheckBox" fmlaLink="PovNavysDatLimit_5" lockText="1" noThreeD="1"/>
</file>

<file path=xl/ctrlProps/ctrlProp63.xml><?xml version="1.0" encoding="utf-8"?>
<formControlPr xmlns="http://schemas.microsoft.com/office/spreadsheetml/2009/9/main" objectType="CheckBox" fmlaLink="PovNavysDatLimit_6" lockText="1" noThreeD="1"/>
</file>

<file path=xl/ctrlProps/ctrlProp64.xml><?xml version="1.0" encoding="utf-8"?>
<formControlPr xmlns="http://schemas.microsoft.com/office/spreadsheetml/2009/9/main" objectType="CheckBox" fmlaLink="PovNavysDatLimit_7" lockText="1" noThreeD="1"/>
</file>

<file path=xl/ctrlProps/ctrlProp65.xml><?xml version="1.0" encoding="utf-8"?>
<formControlPr xmlns="http://schemas.microsoft.com/office/spreadsheetml/2009/9/main" objectType="CheckBox" fmlaLink="PovNavysDatLimit_8" lockText="1" noThreeD="1"/>
</file>

<file path=xl/ctrlProps/ctrlProp66.xml><?xml version="1.0" encoding="utf-8"?>
<formControlPr xmlns="http://schemas.microsoft.com/office/spreadsheetml/2009/9/main" objectType="CheckBox" fmlaLink="PovNavysDatLimit_9" lockText="1" noThreeD="1"/>
</file>

<file path=xl/ctrlProps/ctrlProp67.xml><?xml version="1.0" encoding="utf-8"?>
<formControlPr xmlns="http://schemas.microsoft.com/office/spreadsheetml/2009/9/main" objectType="CheckBox" fmlaLink="PovNavysDatLimit_10" lockText="1" noThreeD="1"/>
</file>

<file path=xl/ctrlProps/ctrlProp68.xml><?xml version="1.0" encoding="utf-8"?>
<formControlPr xmlns="http://schemas.microsoft.com/office/spreadsheetml/2009/9/main" objectType="CheckBox" fmlaLink="PovNavysDatLimit_11" lockText="1" noThreeD="1"/>
</file>

<file path=xl/ctrlProps/ctrlProp69.xml><?xml version="1.0" encoding="utf-8"?>
<formControlPr xmlns="http://schemas.microsoft.com/office/spreadsheetml/2009/9/main" objectType="CheckBox" fmlaLink="PovNavysDatLimit_12" lockText="1" noThreeD="1"/>
</file>

<file path=xl/ctrlProps/ctrlProp7.xml><?xml version="1.0" encoding="utf-8"?>
<formControlPr xmlns="http://schemas.microsoft.com/office/spreadsheetml/2009/9/main" objectType="CheckBox" checked="Checked" fmlaLink="EU_reg_4" lockText="1" noThreeD="1"/>
</file>

<file path=xl/ctrlProps/ctrlProp70.xml><?xml version="1.0" encoding="utf-8"?>
<formControlPr xmlns="http://schemas.microsoft.com/office/spreadsheetml/2009/9/main" objectType="CheckBox" fmlaLink="PovNavysDatLimit_13" lockText="1" noThreeD="1"/>
</file>

<file path=xl/ctrlProps/ctrlProp71.xml><?xml version="1.0" encoding="utf-8"?>
<formControlPr xmlns="http://schemas.microsoft.com/office/spreadsheetml/2009/9/main" objectType="CheckBox" fmlaLink="PovNavysDatLimit_14" lockText="1" noThreeD="1"/>
</file>

<file path=xl/ctrlProps/ctrlProp72.xml><?xml version="1.0" encoding="utf-8"?>
<formControlPr xmlns="http://schemas.microsoft.com/office/spreadsheetml/2009/9/main" objectType="CheckBox" fmlaLink="PovNavysDatLimit_15" lockText="1" noThreeD="1"/>
</file>

<file path=xl/ctrlProps/ctrlProp73.xml><?xml version="1.0" encoding="utf-8"?>
<formControlPr xmlns="http://schemas.microsoft.com/office/spreadsheetml/2009/9/main" objectType="CheckBox" fmlaLink="PovNavysDatLimit_16" lockText="1" noThreeD="1"/>
</file>

<file path=xl/ctrlProps/ctrlProp74.xml><?xml version="1.0" encoding="utf-8"?>
<formControlPr xmlns="http://schemas.microsoft.com/office/spreadsheetml/2009/9/main" objectType="CheckBox" fmlaLink="PovNavysDatLimit_17" lockText="1" noThreeD="1"/>
</file>

<file path=xl/ctrlProps/ctrlProp75.xml><?xml version="1.0" encoding="utf-8"?>
<formControlPr xmlns="http://schemas.microsoft.com/office/spreadsheetml/2009/9/main" objectType="CheckBox" fmlaLink="PovNavysDatLimit_18" lockText="1" noThreeD="1"/>
</file>

<file path=xl/ctrlProps/ctrlProp76.xml><?xml version="1.0" encoding="utf-8"?>
<formControlPr xmlns="http://schemas.microsoft.com/office/spreadsheetml/2009/9/main" objectType="CheckBox" fmlaLink="PovNavysDatLimit_19" lockText="1" noThreeD="1"/>
</file>

<file path=xl/ctrlProps/ctrlProp77.xml><?xml version="1.0" encoding="utf-8"?>
<formControlPr xmlns="http://schemas.microsoft.com/office/spreadsheetml/2009/9/main" objectType="CheckBox" fmlaLink="PovNavysDatLimit_20" lockText="1" noThreeD="1"/>
</file>

<file path=xl/ctrlProps/ctrlProp78.xml><?xml version="1.0" encoding="utf-8"?>
<formControlPr xmlns="http://schemas.microsoft.com/office/spreadsheetml/2009/9/main" objectType="CheckBox" fmlaLink="MMS_3" lockText="1" noThreeD="1"/>
</file>

<file path=xl/ctrlProps/ctrlProp79.xml><?xml version="1.0" encoding="utf-8"?>
<formControlPr xmlns="http://schemas.microsoft.com/office/spreadsheetml/2009/9/main" objectType="CheckBox" fmlaLink="MMS_4" lockText="1" noThreeD="1"/>
</file>

<file path=xl/ctrlProps/ctrlProp8.xml><?xml version="1.0" encoding="utf-8"?>
<formControlPr xmlns="http://schemas.microsoft.com/office/spreadsheetml/2009/9/main" objectType="CheckBox" checked="Checked" fmlaLink="EU_reg_5" lockText="1" noThreeD="1"/>
</file>

<file path=xl/ctrlProps/ctrlProp80.xml><?xml version="1.0" encoding="utf-8"?>
<formControlPr xmlns="http://schemas.microsoft.com/office/spreadsheetml/2009/9/main" objectType="CheckBox" fmlaLink="MMS_5" lockText="1" noThreeD="1"/>
</file>

<file path=xl/ctrlProps/ctrlProp81.xml><?xml version="1.0" encoding="utf-8"?>
<formControlPr xmlns="http://schemas.microsoft.com/office/spreadsheetml/2009/9/main" objectType="CheckBox" fmlaLink="MMS_6" lockText="1" noThreeD="1"/>
</file>

<file path=xl/ctrlProps/ctrlProp82.xml><?xml version="1.0" encoding="utf-8"?>
<formControlPr xmlns="http://schemas.microsoft.com/office/spreadsheetml/2009/9/main" objectType="CheckBox" fmlaLink="MMS_7" lockText="1" noThreeD="1"/>
</file>

<file path=xl/ctrlProps/ctrlProp83.xml><?xml version="1.0" encoding="utf-8"?>
<formControlPr xmlns="http://schemas.microsoft.com/office/spreadsheetml/2009/9/main" objectType="CheckBox" fmlaLink="MMS_8" lockText="1" noThreeD="1"/>
</file>

<file path=xl/ctrlProps/ctrlProp84.xml><?xml version="1.0" encoding="utf-8"?>
<formControlPr xmlns="http://schemas.microsoft.com/office/spreadsheetml/2009/9/main" objectType="CheckBox" fmlaLink="MMS_9" lockText="1" noThreeD="1"/>
</file>

<file path=xl/ctrlProps/ctrlProp85.xml><?xml version="1.0" encoding="utf-8"?>
<formControlPr xmlns="http://schemas.microsoft.com/office/spreadsheetml/2009/9/main" objectType="CheckBox" fmlaLink="MMS_10" lockText="1" noThreeD="1"/>
</file>

<file path=xl/ctrlProps/ctrlProp86.xml><?xml version="1.0" encoding="utf-8"?>
<formControlPr xmlns="http://schemas.microsoft.com/office/spreadsheetml/2009/9/main" objectType="CheckBox" fmlaLink="MMS_11" lockText="1" noThreeD="1"/>
</file>

<file path=xl/ctrlProps/ctrlProp87.xml><?xml version="1.0" encoding="utf-8"?>
<formControlPr xmlns="http://schemas.microsoft.com/office/spreadsheetml/2009/9/main" objectType="CheckBox" fmlaLink="MMS_12" lockText="1" noThreeD="1"/>
</file>

<file path=xl/ctrlProps/ctrlProp88.xml><?xml version="1.0" encoding="utf-8"?>
<formControlPr xmlns="http://schemas.microsoft.com/office/spreadsheetml/2009/9/main" objectType="CheckBox" fmlaLink="MMS_13" lockText="1" noThreeD="1"/>
</file>

<file path=xl/ctrlProps/ctrlProp89.xml><?xml version="1.0" encoding="utf-8"?>
<formControlPr xmlns="http://schemas.microsoft.com/office/spreadsheetml/2009/9/main" objectType="CheckBox" fmlaLink="MMS_14" lockText="1" noThreeD="1"/>
</file>

<file path=xl/ctrlProps/ctrlProp9.xml><?xml version="1.0" encoding="utf-8"?>
<formControlPr xmlns="http://schemas.microsoft.com/office/spreadsheetml/2009/9/main" objectType="CheckBox" checked="Checked" fmlaLink="EU_reg_6" lockText="1" noThreeD="1"/>
</file>

<file path=xl/ctrlProps/ctrlProp90.xml><?xml version="1.0" encoding="utf-8"?>
<formControlPr xmlns="http://schemas.microsoft.com/office/spreadsheetml/2009/9/main" objectType="CheckBox" fmlaLink="MMS_15" lockText="1" noThreeD="1"/>
</file>

<file path=xl/ctrlProps/ctrlProp91.xml><?xml version="1.0" encoding="utf-8"?>
<formControlPr xmlns="http://schemas.microsoft.com/office/spreadsheetml/2009/9/main" objectType="CheckBox" fmlaLink="MMS_16" lockText="1" noThreeD="1"/>
</file>

<file path=xl/ctrlProps/ctrlProp92.xml><?xml version="1.0" encoding="utf-8"?>
<formControlPr xmlns="http://schemas.microsoft.com/office/spreadsheetml/2009/9/main" objectType="CheckBox" fmlaLink="MMS_17" lockText="1" noThreeD="1"/>
</file>

<file path=xl/ctrlProps/ctrlProp93.xml><?xml version="1.0" encoding="utf-8"?>
<formControlPr xmlns="http://schemas.microsoft.com/office/spreadsheetml/2009/9/main" objectType="CheckBox" fmlaLink="MMS_18" lockText="1" noThreeD="1"/>
</file>

<file path=xl/ctrlProps/ctrlProp94.xml><?xml version="1.0" encoding="utf-8"?>
<formControlPr xmlns="http://schemas.microsoft.com/office/spreadsheetml/2009/9/main" objectType="CheckBox" fmlaLink="MMS_19" lockText="1" noThreeD="1"/>
</file>

<file path=xl/ctrlProps/ctrlProp95.xml><?xml version="1.0" encoding="utf-8"?>
<formControlPr xmlns="http://schemas.microsoft.com/office/spreadsheetml/2009/9/main" objectType="CheckBox" fmlaLink="MMS_20" lockText="1" noThreeD="1"/>
</file>

<file path=xl/ctrlProps/ctrlProp96.xml><?xml version="1.0" encoding="utf-8"?>
<formControlPr xmlns="http://schemas.microsoft.com/office/spreadsheetml/2009/9/main" objectType="CheckBox" fmlaLink="SouhlasAudioPremium_3" lockText="1" noThreeD="1"/>
</file>

<file path=xl/ctrlProps/ctrlProp97.xml><?xml version="1.0" encoding="utf-8"?>
<formControlPr xmlns="http://schemas.microsoft.com/office/spreadsheetml/2009/9/main" objectType="CheckBox" fmlaLink="SouhlasAudioPremium_4" lockText="1" noThreeD="1"/>
</file>

<file path=xl/ctrlProps/ctrlProp98.xml><?xml version="1.0" encoding="utf-8"?>
<formControlPr xmlns="http://schemas.microsoft.com/office/spreadsheetml/2009/9/main" objectType="CheckBox" fmlaLink="SouhlasAudioPremium_5" lockText="1" noThreeD="1"/>
</file>

<file path=xl/ctrlProps/ctrlProp99.xml><?xml version="1.0" encoding="utf-8"?>
<formControlPr xmlns="http://schemas.microsoft.com/office/spreadsheetml/2009/9/main" objectType="CheckBox" fmlaLink="SouhlasAudioPremium_6"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www.t-mobile.cz/novyzakaznik" TargetMode="External"/><Relationship Id="rId2" Type="http://schemas.openxmlformats.org/officeDocument/2006/relationships/hyperlink" Target="http://www.t-mobile.cz/kestazeni" TargetMode="External"/><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hyperlink" Target="https://www.postaonline.cz/cs/vyhledat-pobocku"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t-mobile.cz/" TargetMode="External"/><Relationship Id="rId2" Type="http://schemas.openxmlformats.org/officeDocument/2006/relationships/hyperlink" Target="https://www.t-mobile.cz/eu-regulace" TargetMode="External"/><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21773</xdr:colOff>
      <xdr:row>30</xdr:row>
      <xdr:rowOff>8111</xdr:rowOff>
    </xdr:from>
    <xdr:to>
      <xdr:col>8</xdr:col>
      <xdr:colOff>1070741</xdr:colOff>
      <xdr:row>55</xdr:row>
      <xdr:rowOff>125896</xdr:rowOff>
    </xdr:to>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3352239" y="10038921"/>
          <a:ext cx="2743761" cy="3881803"/>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ts val="1200"/>
            </a:lnSpc>
            <a:spcBef>
              <a:spcPts val="0"/>
            </a:spcBef>
            <a:spcAft>
              <a:spcPts val="600"/>
            </a:spcAft>
            <a:buClrTx/>
            <a:buSzTx/>
            <a:buFontTx/>
            <a:buNone/>
            <a:tabLst/>
            <a:defRPr/>
          </a:pPr>
          <a:r>
            <a:rPr lang="cs-CZ" sz="800">
              <a:solidFill>
                <a:schemeClr val="dk1"/>
              </a:solidFill>
              <a:effectLst/>
              <a:latin typeface="Arial" panose="020B0604020202020204" pitchFamily="34" charset="0"/>
              <a:ea typeface="+mn-ea"/>
              <a:cs typeface="Arial" panose="020B0604020202020204" pitchFamily="34" charset="0"/>
            </a:rPr>
            <a:t>Pokud Účastnická smlouva </a:t>
          </a:r>
          <a:r>
            <a:rPr lang="cs-CZ" sz="800" b="1">
              <a:solidFill>
                <a:schemeClr val="dk1"/>
              </a:solidFill>
              <a:effectLst/>
              <a:latin typeface="Arial" panose="020B0604020202020204" pitchFamily="34" charset="0"/>
              <a:ea typeface="+mn-ea"/>
              <a:cs typeface="Arial" panose="020B0604020202020204" pitchFamily="34" charset="0"/>
            </a:rPr>
            <a:t>skončí před uplynutím sjednané doby určité</a:t>
          </a:r>
          <a:r>
            <a:rPr lang="cs-CZ" sz="800">
              <a:solidFill>
                <a:schemeClr val="dk1"/>
              </a:solidFill>
              <a:effectLst/>
              <a:latin typeface="Arial" panose="020B0604020202020204" pitchFamily="34" charset="0"/>
              <a:ea typeface="+mn-ea"/>
              <a:cs typeface="Arial" panose="020B0604020202020204" pitchFamily="34" charset="0"/>
            </a:rPr>
            <a:t> z jiných důvodů než z důvodu prodlení s úhradou peněžních dluhů, je Zájemce povinen Operátorovi zaplatit </a:t>
          </a:r>
          <a:r>
            <a:rPr lang="cs-CZ" sz="800" b="1">
              <a:solidFill>
                <a:schemeClr val="dk1"/>
              </a:solidFill>
              <a:effectLst/>
              <a:latin typeface="Arial" panose="020B0604020202020204" pitchFamily="34" charset="0"/>
              <a:ea typeface="+mn-ea"/>
              <a:cs typeface="Arial" panose="020B0604020202020204" pitchFamily="34" charset="0"/>
            </a:rPr>
            <a:t>finanční  vypořádání - úhradu ve výši součtu měsíčních paušálů zbývajících do konce sjednané doby jejího trvání</a:t>
          </a:r>
          <a:r>
            <a:rPr lang="cs-CZ" sz="800">
              <a:solidFill>
                <a:schemeClr val="dk1"/>
              </a:solidFill>
              <a:effectLst/>
              <a:latin typeface="Arial" panose="020B0604020202020204" pitchFamily="34" charset="0"/>
              <a:ea typeface="+mn-ea"/>
              <a:cs typeface="Arial" panose="020B0604020202020204" pitchFamily="34" charset="0"/>
            </a:rPr>
            <a:t> (rozhodující je přitom základní cena měsíčního paušálu s DPH naposledy </a:t>
          </a:r>
          <a:r>
            <a:rPr lang="cs-CZ" sz="800" i="0">
              <a:solidFill>
                <a:schemeClr val="dk1"/>
              </a:solidFill>
              <a:effectLst/>
              <a:latin typeface="Arial" panose="020B0604020202020204" pitchFamily="34" charset="0"/>
              <a:ea typeface="+mn-ea"/>
              <a:cs typeface="Arial" panose="020B0604020202020204" pitchFamily="34" charset="0"/>
            </a:rPr>
            <a:t>vyúčtovaného ve Vyúčtování, která je uvedena v Ceníku), tato platba představuje paušální odškodné za předčasné ukončení Smlouvy, která byla mezi smluvními stranami původně sjednána na dobu určitou.</a:t>
          </a:r>
          <a:endParaRPr lang="cs-CZ" sz="800" b="1">
            <a:solidFill>
              <a:srgbClr val="231F20"/>
            </a:solidFill>
            <a:effectLst/>
            <a:latin typeface="Arial" panose="020B0604020202020204" pitchFamily="34" charset="0"/>
            <a:ea typeface="Calibri" panose="020F0502020204030204" pitchFamily="34" charset="0"/>
            <a:cs typeface="Arial" panose="020B0604020202020204" pitchFamily="34" charset="0"/>
          </a:endParaRPr>
        </a:p>
        <a:p>
          <a:pPr marL="0" marR="0" algn="just">
            <a:lnSpc>
              <a:spcPts val="1200"/>
            </a:lnSpc>
            <a:spcBef>
              <a:spcPts val="0"/>
            </a:spcBef>
            <a:spcAft>
              <a:spcPts val="600"/>
            </a:spcAft>
          </a:pPr>
          <a:r>
            <a:rPr lang="cs-CZ" sz="800" b="1">
              <a:solidFill>
                <a:srgbClr val="231F20"/>
              </a:solidFill>
              <a:effectLst/>
              <a:latin typeface="Arial" panose="020B0604020202020204" pitchFamily="34" charset="0"/>
              <a:ea typeface="Calibri" panose="020F0502020204030204" pitchFamily="34" charset="0"/>
              <a:cs typeface="Arial" panose="020B0604020202020204" pitchFamily="34" charset="0"/>
            </a:rPr>
            <a:t>Zájemce je povinen uhradit vyúčtované smluvní pokuty a finanční vypořádání řádně a včas ve lhůtě splatnosti uvedené na Vyúčtování</a:t>
          </a:r>
          <a:r>
            <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rPr>
            <a:t>.</a:t>
          </a:r>
          <a:endParaRPr lang="en-US" sz="800">
            <a:effectLst/>
            <a:latin typeface="Arial" panose="020B0604020202020204" pitchFamily="34" charset="0"/>
            <a:ea typeface="Calibri" panose="020F0502020204030204" pitchFamily="34" charset="0"/>
            <a:cs typeface="Arial" panose="020B0604020202020204" pitchFamily="34" charset="0"/>
          </a:endParaRPr>
        </a:p>
        <a:p>
          <a:pPr marL="0" marR="0" algn="just">
            <a:lnSpc>
              <a:spcPts val="1200"/>
            </a:lnSpc>
            <a:spcBef>
              <a:spcPts val="0"/>
            </a:spcBef>
            <a:spcAft>
              <a:spcPts val="600"/>
            </a:spcAft>
          </a:pPr>
          <a:r>
            <a:rPr lang="cs-CZ" sz="800">
              <a:effectLst/>
              <a:latin typeface="Arial" panose="020B0604020202020204" pitchFamily="34" charset="0"/>
              <a:ea typeface="Calibri" panose="020F0502020204030204" pitchFamily="34" charset="0"/>
              <a:cs typeface="Arial" panose="020B0604020202020204" pitchFamily="34" charset="0"/>
            </a:rPr>
            <a:t>Zájemce s Operátorem se dohodli, že splatnost pro Vyúčtování sjednaná v této Smlouvě platí i pro Vyúčtování Služeb poskytnutých Zájemci dle ostatních Účastnických smluv, jsou-li tyto Služby účtovány Zájemci v jednom Vyúčtování společně se Službami poskytnutými na základě této Smlouvy.</a:t>
          </a:r>
        </a:p>
        <a:p>
          <a:pPr marL="0" marR="0" algn="just">
            <a:lnSpc>
              <a:spcPts val="1200"/>
            </a:lnSpc>
            <a:spcBef>
              <a:spcPts val="0"/>
            </a:spcBef>
            <a:spcAft>
              <a:spcPts val="600"/>
            </a:spcAft>
          </a:pPr>
          <a:endParaRPr lang="cs-CZ" sz="800">
            <a:effectLst/>
            <a:latin typeface="Arial" panose="020B0604020202020204" pitchFamily="34" charset="0"/>
            <a:ea typeface="Calibri" panose="020F0502020204030204" pitchFamily="34" charset="0"/>
            <a:cs typeface="Arial" panose="020B0604020202020204" pitchFamily="34" charset="0"/>
          </a:endParaRPr>
        </a:p>
        <a:p>
          <a:pPr marL="0" marR="0" algn="just">
            <a:lnSpc>
              <a:spcPts val="1200"/>
            </a:lnSpc>
            <a:spcBef>
              <a:spcPts val="0"/>
            </a:spcBef>
            <a:spcAft>
              <a:spcPts val="600"/>
            </a:spcAft>
          </a:pPr>
          <a:r>
            <a:rPr lang="cs-CZ" sz="1100">
              <a:solidFill>
                <a:schemeClr val="dk1"/>
              </a:solidFill>
              <a:effectLst/>
              <a:latin typeface="+mn-lt"/>
              <a:ea typeface="+mn-ea"/>
              <a:cs typeface="+mn-cs"/>
            </a:rPr>
            <a:t>                                      </a:t>
          </a:r>
          <a:r>
            <a:rPr lang="cs-CZ" sz="900">
              <a:solidFill>
                <a:schemeClr val="dk1"/>
              </a:solidFill>
              <a:effectLst/>
              <a:latin typeface="+mn-lt"/>
              <a:ea typeface="+mn-ea"/>
              <a:cs typeface="+mn-cs"/>
            </a:rPr>
            <a:t>                                                                                              </a:t>
          </a:r>
          <a:r>
            <a:rPr lang="cs-CZ" sz="900" b="1" baseline="0">
              <a:solidFill>
                <a:schemeClr val="dk1"/>
              </a:solidFill>
              <a:effectLst/>
              <a:latin typeface="+mn-lt"/>
              <a:ea typeface="+mn-ea"/>
              <a:cs typeface="+mn-cs"/>
            </a:rPr>
            <a:t>                                               </a:t>
          </a:r>
        </a:p>
        <a:p>
          <a:pPr marL="0" marR="0" algn="just">
            <a:lnSpc>
              <a:spcPts val="1200"/>
            </a:lnSpc>
            <a:spcBef>
              <a:spcPts val="0"/>
            </a:spcBef>
            <a:spcAft>
              <a:spcPts val="600"/>
            </a:spcAft>
          </a:pPr>
          <a:endParaRPr lang="cs-CZ" sz="900" b="1" baseline="0">
            <a:solidFill>
              <a:schemeClr val="dk1"/>
            </a:solidFill>
            <a:effectLst/>
            <a:latin typeface="+mn-lt"/>
            <a:ea typeface="+mn-ea"/>
            <a:cs typeface="+mn-cs"/>
          </a:endParaRPr>
        </a:p>
        <a:p>
          <a:pPr marL="0" marR="0" algn="just">
            <a:lnSpc>
              <a:spcPts val="1200"/>
            </a:lnSpc>
            <a:spcBef>
              <a:spcPts val="0"/>
            </a:spcBef>
            <a:spcAft>
              <a:spcPts val="600"/>
            </a:spcAft>
          </a:pPr>
          <a:endParaRPr lang="cs-CZ" sz="900" b="1" baseline="0">
            <a:solidFill>
              <a:schemeClr val="dk1"/>
            </a:solidFill>
            <a:effectLst/>
            <a:latin typeface="+mn-lt"/>
            <a:ea typeface="+mn-ea"/>
            <a:cs typeface="+mn-cs"/>
          </a:endParaRPr>
        </a:p>
        <a:p>
          <a:pPr marL="0" marR="0" algn="just">
            <a:lnSpc>
              <a:spcPts val="1200"/>
            </a:lnSpc>
            <a:spcBef>
              <a:spcPts val="0"/>
            </a:spcBef>
            <a:spcAft>
              <a:spcPts val="600"/>
            </a:spcAft>
          </a:pPr>
          <a:endParaRPr lang="en-US" sz="900">
            <a:latin typeface="Arial" panose="020B0604020202020204" pitchFamily="34" charset="0"/>
            <a:cs typeface="Arial" panose="020B0604020202020204" pitchFamily="34" charset="0"/>
          </a:endParaRPr>
        </a:p>
      </xdr:txBody>
    </xdr:sp>
    <xdr:clientData/>
  </xdr:twoCellAnchor>
  <xdr:twoCellAnchor editAs="oneCell">
    <xdr:from>
      <xdr:col>0</xdr:col>
      <xdr:colOff>106680</xdr:colOff>
      <xdr:row>1</xdr:row>
      <xdr:rowOff>0</xdr:rowOff>
    </xdr:from>
    <xdr:to>
      <xdr:col>0</xdr:col>
      <xdr:colOff>784860</xdr:colOff>
      <xdr:row>2</xdr:row>
      <xdr:rowOff>76200</xdr:rowOff>
    </xdr:to>
    <xdr:pic>
      <xdr:nvPicPr>
        <xdr:cNvPr id="32" name="Picture 31" descr="D:\Documents and Settings\rausovam\My Documents\Formuláře\2014\Úprava hlavičky podzim 2014\TMO_Logo_BW.png">
          <a:extLst>
            <a:ext uri="{FF2B5EF4-FFF2-40B4-BE49-F238E27FC236}">
              <a16:creationId xmlns:a16="http://schemas.microsoft.com/office/drawing/2014/main" id="{00000000-0008-0000-0000-000020000000}"/>
            </a:ext>
          </a:extLst>
        </xdr:cNvPr>
        <xdr:cNvPicPr/>
      </xdr:nvPicPr>
      <xdr:blipFill rotWithShape="1">
        <a:blip xmlns:r="http://schemas.openxmlformats.org/officeDocument/2006/relationships" r:embed="rId1" cstate="print"/>
        <a:srcRect l="7701" r="33073"/>
        <a:stretch/>
      </xdr:blipFill>
      <xdr:spPr bwMode="auto">
        <a:xfrm>
          <a:off x="106680" y="144780"/>
          <a:ext cx="678180" cy="45720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686803</xdr:colOff>
      <xdr:row>28</xdr:row>
      <xdr:rowOff>10027</xdr:rowOff>
    </xdr:from>
    <xdr:to>
      <xdr:col>5</xdr:col>
      <xdr:colOff>84537</xdr:colOff>
      <xdr:row>29</xdr:row>
      <xdr:rowOff>4829812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6803" y="4652211"/>
          <a:ext cx="2731484" cy="501028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just">
            <a:lnSpc>
              <a:spcPts val="1000"/>
            </a:lnSpc>
            <a:spcBef>
              <a:spcPts val="0"/>
            </a:spcBef>
            <a:spcAft>
              <a:spcPts val="600"/>
            </a:spcAft>
          </a:pPr>
          <a:r>
            <a:rPr lang="en-US" sz="800">
              <a:solidFill>
                <a:srgbClr val="231F20"/>
              </a:solidFill>
              <a:effectLst/>
              <a:latin typeface="Arial" panose="020B0604020202020204" pitchFamily="34" charset="0"/>
              <a:ea typeface="Calibri" panose="020F0502020204030204" pitchFamily="34" charset="0"/>
              <a:cs typeface="Times New Roman" panose="02020603050405020304" pitchFamily="18" charset="0"/>
            </a:rPr>
            <a:t>Op</a:t>
          </a:r>
          <a:r>
            <a:rPr lang="cs-CZ" sz="800">
              <a:solidFill>
                <a:srgbClr val="231F20"/>
              </a:solidFill>
              <a:effectLst/>
              <a:latin typeface="Arial" panose="020B0604020202020204" pitchFamily="34" charset="0"/>
              <a:ea typeface="Calibri" panose="020F0502020204030204" pitchFamily="34" charset="0"/>
              <a:cs typeface="Times New Roman" panose="02020603050405020304" pitchFamily="18" charset="0"/>
            </a:rPr>
            <a:t>erátor a Zájemce tímto uzavírají Účastnické smlouvy v počtu telefonních čísel uvedených v Příloze č. 1, na základě které bude Operátor Zájemci poskytovat Základní a doplňkové Služby elektronických komunikací a související (dále souhrnně jen Služby) v rozsahu, který si smluvní strany sjednají, a Zájemce se zavazuje platit za tyto Služby řádně a včas sjednanou cenu</a:t>
          </a:r>
          <a:r>
            <a:rPr lang="cs-CZ" sz="800">
              <a:effectLst/>
              <a:latin typeface="Arial" panose="020B0604020202020204" pitchFamily="34" charset="0"/>
              <a:ea typeface="Calibri" panose="020F0502020204030204" pitchFamily="34" charset="0"/>
              <a:cs typeface="Times New Roman" panose="02020603050405020304" pitchFamily="18" charset="0"/>
            </a:rPr>
            <a:t>.</a:t>
          </a:r>
        </a:p>
        <a:p>
          <a:pPr marL="0" marR="0" algn="just">
            <a:lnSpc>
              <a:spcPts val="1000"/>
            </a:lnSpc>
            <a:spcBef>
              <a:spcPts val="0"/>
            </a:spcBef>
            <a:spcAft>
              <a:spcPts val="600"/>
            </a:spcAft>
          </a:pPr>
          <a:r>
            <a:rPr lang="en-US" sz="800">
              <a:solidFill>
                <a:srgbClr val="231F20"/>
              </a:solidFill>
              <a:effectLst/>
              <a:latin typeface="Arial" panose="020B0604020202020204" pitchFamily="34" charset="0"/>
              <a:ea typeface="Calibri" panose="020F0502020204030204" pitchFamily="34" charset="0"/>
              <a:cs typeface="Times New Roman" panose="02020603050405020304" pitchFamily="18" charset="0"/>
            </a:rPr>
            <a:t>Předsmluvní informace k jednotlivým Službám jsou dostupné na </a:t>
          </a:r>
          <a:r>
            <a:rPr lang="en-US" sz="800" u="sng">
              <a:solidFill>
                <a:schemeClr val="accent1"/>
              </a:solidFill>
              <a:effectLst/>
              <a:latin typeface="Arial" panose="020B0604020202020204" pitchFamily="34" charset="0"/>
              <a:ea typeface="Calibri" panose="020F0502020204030204" pitchFamily="34" charset="0"/>
              <a:cs typeface="Times New Roman" panose="02020603050405020304" pitchFamily="18" charset="0"/>
            </a:rPr>
            <a:t>www.t-mobile.cz/kestazeni</a:t>
          </a:r>
          <a:r>
            <a:rPr lang="en-US" sz="800">
              <a:solidFill>
                <a:srgbClr val="231F20"/>
              </a:solidFill>
              <a:effectLst/>
              <a:latin typeface="Arial" panose="020B0604020202020204" pitchFamily="34" charset="0"/>
              <a:ea typeface="Calibri" panose="020F0502020204030204" pitchFamily="34" charset="0"/>
              <a:cs typeface="Times New Roman" panose="02020603050405020304" pitchFamily="18" charset="0"/>
            </a:rPr>
            <a:t> a je důležité si je v případě, máte-li na ně ze zákona právo, stáhnout pro účely dokumentace, pozdějšího použití a reprodukce v nezměněné podobě. Předsmluvní informace jsou tvořeny Obchodními podmínkami jednotlivých Služeb a Shrnutím smlouvy (dále souhrnně jako „Předsmluvní informace“). </a:t>
          </a:r>
        </a:p>
        <a:p>
          <a:pPr marL="0" marR="0" algn="just">
            <a:lnSpc>
              <a:spcPts val="1000"/>
            </a:lnSpc>
            <a:spcBef>
              <a:spcPts val="0"/>
            </a:spcBef>
            <a:spcAft>
              <a:spcPts val="600"/>
            </a:spcAft>
          </a:pPr>
          <a:r>
            <a:rPr lang="cs-CZ" sz="800">
              <a:effectLst/>
              <a:latin typeface="Arial" panose="020B0604020202020204" pitchFamily="34" charset="0"/>
              <a:ea typeface="Calibri" panose="020F0502020204030204" pitchFamily="34" charset="0"/>
              <a:cs typeface="Times New Roman" panose="02020603050405020304" pitchFamily="18" charset="0"/>
            </a:rPr>
            <a:t>Doba trvání Účastnických smluv se řídí příslušným ustanovením Rámcové smlouvy specifikované v záhlaví tohoto formuláře. Rámcová smlouva stanoví, jestli je Účastnická smlouva uzavřena na dobu určitou dle platnosti Rámcové smlouvy anebo Rámcová smlouva odkazuje na autonomii Účastnických smluv při sjednávání jejich doby trvání.</a:t>
          </a:r>
          <a:endParaRPr lang="en-US" sz="8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ts val="1000"/>
            </a:lnSpc>
            <a:spcBef>
              <a:spcPts val="0"/>
            </a:spcBef>
            <a:spcAft>
              <a:spcPts val="600"/>
            </a:spcAft>
          </a:pPr>
          <a:r>
            <a:rPr lang="cs-CZ" sz="800">
              <a:effectLst/>
              <a:latin typeface="Arial" panose="020B0604020202020204" pitchFamily="34" charset="0"/>
              <a:ea typeface="Calibri" panose="020F0502020204030204" pitchFamily="34" charset="0"/>
              <a:cs typeface="Times New Roman" panose="02020603050405020304" pitchFamily="18" charset="0"/>
            </a:rPr>
            <a:t>Pokud v Rámcové smlouvě, resp. V Účastnické smlouvě není uvedeno jinak, přechází Účastnická smlouva po uplynutí doby určité v ní sjednané do režimu doby neurčité.</a:t>
          </a:r>
        </a:p>
        <a:p>
          <a:pPr marL="0" marR="0" algn="just">
            <a:lnSpc>
              <a:spcPts val="1000"/>
            </a:lnSpc>
            <a:spcBef>
              <a:spcPts val="0"/>
            </a:spcBef>
            <a:spcAft>
              <a:spcPts val="600"/>
            </a:spcAft>
          </a:pPr>
          <a:r>
            <a:rPr lang="cs-CZ" sz="800">
              <a:solidFill>
                <a:srgbClr val="231F20"/>
              </a:solidFill>
              <a:effectLst/>
              <a:latin typeface="Arial" panose="020B0604020202020204" pitchFamily="34" charset="0"/>
              <a:ea typeface="Calibri" panose="020F0502020204030204" pitchFamily="34" charset="0"/>
              <a:cs typeface="Times New Roman" panose="02020603050405020304" pitchFamily="18" charset="0"/>
            </a:rPr>
            <a:t>Dnem aktivace Služby se stává Smlouva účinnou a tímto dnem začíná běžet sjednaná doba trvání. Vyžaduje-li však zákon pro nabytí účinnosti Smlouvy splnění další podmínky, nabývá Smlouva účinnosti dnem, kdy je Služba aktivní a zákonem vyžadovaná podmínka je splněna, např. pokud  zašle-li Operátor Shrnutí po uzavření Smlouvy, považuje se v případě, že jste smlouvu uzavřel v postavení spotřebitele, za potvrzení souhlasu se smlouvou první využití sjednané Služby učiněné po zaslání Shrnutí. </a:t>
          </a:r>
        </a:p>
        <a:p>
          <a:endParaRPr lang="cs-CZ" sz="800">
            <a:solidFill>
              <a:srgbClr val="231F20"/>
            </a:solidFill>
            <a:effectLst/>
            <a:latin typeface="Arial" panose="020B0604020202020204" pitchFamily="34" charset="0"/>
            <a:ea typeface="Calibri" panose="020F0502020204030204" pitchFamily="34" charset="0"/>
            <a:cs typeface="Times New Roman" panose="02020603050405020304" pitchFamily="18" charset="0"/>
          </a:endParaRPr>
        </a:p>
        <a:p>
          <a:pPr>
            <a:lnSpc>
              <a:spcPts val="1000"/>
            </a:lnSpc>
          </a:pPr>
          <a:endParaRPr lang="en-US" sz="900">
            <a:latin typeface="Arial" panose="020B0604020202020204" pitchFamily="34" charset="0"/>
            <a:cs typeface="Arial" panose="020B0604020202020204" pitchFamily="34" charset="0"/>
          </a:endParaRPr>
        </a:p>
      </xdr:txBody>
    </xdr:sp>
    <xdr:clientData/>
  </xdr:twoCellAnchor>
  <xdr:twoCellAnchor>
    <xdr:from>
      <xdr:col>5</xdr:col>
      <xdr:colOff>55144</xdr:colOff>
      <xdr:row>28</xdr:row>
      <xdr:rowOff>10027</xdr:rowOff>
    </xdr:from>
    <xdr:to>
      <xdr:col>8</xdr:col>
      <xdr:colOff>1070740</xdr:colOff>
      <xdr:row>29</xdr:row>
      <xdr:rowOff>5018942</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3388894" y="4652211"/>
          <a:ext cx="2710043" cy="515931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Wingdings" panose="05000000000000000000" pitchFamily="2" charset="2"/>
            <a:buNone/>
          </a:pPr>
          <a:r>
            <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rPr>
            <a:t>Obsah Účastnické smlouvy a nedílnou součást Účastnické smlouvy tvoří tyto dokumenty (dále jen „Dokumenty“):</a:t>
          </a:r>
        </a:p>
        <a:p>
          <a:pPr marL="0" indent="0">
            <a:buFont typeface="Wingdings" panose="05000000000000000000" pitchFamily="2" charset="2"/>
            <a:buNone/>
          </a:pPr>
          <a:endPar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endParaRPr>
        </a:p>
        <a:p>
          <a:pPr marL="171450" indent="-171450">
            <a:buFont typeface="Wingdings" panose="05000000000000000000" pitchFamily="2" charset="2"/>
            <a:buChar char="§"/>
          </a:pPr>
          <a:r>
            <a:rPr lang="en-US" sz="800">
              <a:solidFill>
                <a:srgbClr val="231F20"/>
              </a:solidFill>
              <a:effectLst/>
              <a:latin typeface="Arial" panose="020B0604020202020204" pitchFamily="34" charset="0"/>
              <a:ea typeface="Calibri" panose="020F0502020204030204" pitchFamily="34" charset="0"/>
              <a:cs typeface="Arial" panose="020B0604020202020204" pitchFamily="34" charset="0"/>
            </a:rPr>
            <a:t>Předsmluvní informace, máte-li na ně ze zákona právo</a:t>
          </a:r>
          <a:endPar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endParaRPr>
        </a:p>
        <a:p>
          <a:pPr marL="171450" indent="-171450" eaLnBrk="1" fontAlgn="auto" latinLnBrk="0" hangingPunct="1">
            <a:buFont typeface="Wingdings" panose="05000000000000000000" pitchFamily="2" charset="2"/>
            <a:buChar char="§"/>
          </a:pPr>
          <a:r>
            <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rPr>
            <a:t>Podmínky zachycené v tomto formuláři, včetně podmínek sjednaných v části formuláře Příloha č.1 Seznam Účastnických smluv,</a:t>
          </a:r>
        </a:p>
        <a:p>
          <a:pPr marL="171450" indent="-171450">
            <a:buFont typeface="Wingdings" panose="05000000000000000000" pitchFamily="2" charset="2"/>
            <a:buChar char="§"/>
          </a:pPr>
          <a:r>
            <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rPr>
            <a:t>Všeobecné podmínky společnosti T-Mobile Czech Republic a.s. (také jen „Všeobecné podmínky“),</a:t>
          </a:r>
        </a:p>
        <a:p>
          <a:pPr marL="171450" indent="-171450">
            <a:buFont typeface="Wingdings" panose="05000000000000000000" pitchFamily="2" charset="2"/>
            <a:buChar char="§"/>
          </a:pPr>
          <a:r>
            <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rPr>
            <a:t>Podmínky poskytování digitálních (zprostředkovatelských a dalších) služeb vyplývající z Evropské regulace služeb,</a:t>
          </a:r>
        </a:p>
        <a:p>
          <a:pPr marL="171450" indent="-171450">
            <a:buFont typeface="Wingdings" panose="05000000000000000000" pitchFamily="2" charset="2"/>
            <a:buChar char="§"/>
          </a:pPr>
          <a:r>
            <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rPr>
            <a:t>platné Podmínky zpracovávání osobních, identifikačních, provozních a lokalizačních údajů,</a:t>
          </a:r>
        </a:p>
        <a:p>
          <a:pPr marL="171450" indent="-171450">
            <a:buFont typeface="Wingdings" panose="05000000000000000000" pitchFamily="2" charset="2"/>
            <a:buChar char="§"/>
          </a:pPr>
          <a:r>
            <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rPr>
            <a:t>platný Ceník služeb</a:t>
          </a:r>
        </a:p>
        <a:p>
          <a:endPar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endParaRPr>
        </a:p>
        <a:p>
          <a:r>
            <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rPr>
            <a:t>Další podmínky:</a:t>
          </a:r>
        </a:p>
        <a:p>
          <a:endPar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endParaRPr>
        </a:p>
        <a:p>
          <a:pPr marL="144000" indent="-171450">
            <a:buFont typeface="Wingdings" panose="05000000000000000000" pitchFamily="2" charset="2"/>
            <a:buChar char="§"/>
          </a:pPr>
          <a:r>
            <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rPr>
            <a:t>Podmínky zvoleného tarifu a dalších zvolených   Služeb, </a:t>
          </a:r>
        </a:p>
        <a:p>
          <a:pPr marL="144000" indent="-171450" eaLnBrk="1" fontAlgn="auto" latinLnBrk="0" hangingPunct="1">
            <a:buFont typeface="Wingdings" panose="05000000000000000000" pitchFamily="2" charset="2"/>
            <a:buChar char="§"/>
          </a:pPr>
          <a:r>
            <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rPr>
            <a:t>Podmínky přenesení čísla, </a:t>
          </a:r>
        </a:p>
        <a:p>
          <a:pPr marL="144000" marR="0" lvl="0" indent="-172800" algn="just">
            <a:lnSpc>
              <a:spcPts val="1000"/>
            </a:lnSpc>
            <a:spcBef>
              <a:spcPts val="0"/>
            </a:spcBef>
            <a:spcAft>
              <a:spcPts val="0"/>
            </a:spcAft>
            <a:buFont typeface="Wingdings" panose="05000000000000000000" pitchFamily="2" charset="2"/>
            <a:buChar char=""/>
          </a:pPr>
          <a:r>
            <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rPr>
            <a:t>Obchodní podmínky T-Mobile služby m-platba, </a:t>
          </a:r>
          <a:endParaRPr lang="en-US" sz="800">
            <a:effectLst/>
            <a:latin typeface="Arial" panose="020B0604020202020204" pitchFamily="34" charset="0"/>
            <a:ea typeface="Calibri" panose="020F0502020204030204" pitchFamily="34" charset="0"/>
            <a:cs typeface="Arial" panose="020B0604020202020204" pitchFamily="34" charset="0"/>
          </a:endParaRPr>
        </a:p>
        <a:p>
          <a:pPr marL="144000" marR="0" lvl="0" indent="-172800" algn="just">
            <a:lnSpc>
              <a:spcPts val="1000"/>
            </a:lnSpc>
            <a:spcBef>
              <a:spcPts val="0"/>
            </a:spcBef>
            <a:spcAft>
              <a:spcPts val="0"/>
            </a:spcAft>
            <a:buFont typeface="Wingdings" panose="05000000000000000000" pitchFamily="2" charset="2"/>
            <a:buChar char=""/>
          </a:pPr>
          <a:r>
            <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rPr>
            <a:t>Obchodní podmínky Platebních služeb T-Mobile </a:t>
          </a:r>
        </a:p>
        <a:p>
          <a:pPr marL="0" marR="0" algn="just">
            <a:lnSpc>
              <a:spcPts val="1000"/>
            </a:lnSpc>
            <a:spcBef>
              <a:spcPts val="0"/>
            </a:spcBef>
            <a:spcAft>
              <a:spcPts val="600"/>
            </a:spcAft>
          </a:pPr>
          <a:r>
            <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rPr>
            <a:t>Přednost Dokumentů se řídí ustanovením Všeobecných podmínek, nikoliv pořadím uvedeným výše. Veškeré podmínky jsou k dispozici na </a:t>
          </a:r>
          <a:r>
            <a:rPr lang="cs-CZ" sz="800" u="sng">
              <a:solidFill>
                <a:srgbClr val="0000FF"/>
              </a:solidFill>
              <a:effectLst/>
              <a:latin typeface="Arial" panose="020B0604020202020204" pitchFamily="34" charset="0"/>
              <a:ea typeface="Calibri" panose="020F0502020204030204" pitchFamily="34" charset="0"/>
              <a:cs typeface="Arial" panose="020B0604020202020204" pitchFamily="34" charset="0"/>
              <a:hlinkClick xmlns:r="http://schemas.openxmlformats.org/officeDocument/2006/relationships" r:id=""/>
            </a:rPr>
            <a:t>www.t-mobile.cz/novyzakaznik</a:t>
          </a:r>
          <a:r>
            <a:rPr lang="cs-CZ" sz="800">
              <a:solidFill>
                <a:srgbClr val="231F20"/>
              </a:solidFill>
              <a:effectLst/>
              <a:latin typeface="Arial" panose="020B0604020202020204" pitchFamily="34" charset="0"/>
              <a:ea typeface="Calibri" panose="020F0502020204030204" pitchFamily="34" charset="0"/>
              <a:cs typeface="Arial" panose="020B0604020202020204" pitchFamily="34" charset="0"/>
            </a:rPr>
            <a:t>.</a:t>
          </a:r>
        </a:p>
        <a:p>
          <a:pPr marL="0" marR="0" lvl="0" indent="0" algn="just" defTabSz="914400" eaLnBrk="1" fontAlgn="auto" latinLnBrk="0" hangingPunct="1">
            <a:lnSpc>
              <a:spcPts val="1000"/>
            </a:lnSpc>
            <a:spcBef>
              <a:spcPts val="0"/>
            </a:spcBef>
            <a:spcAft>
              <a:spcPts val="600"/>
            </a:spcAft>
            <a:buClrTx/>
            <a:buSzTx/>
            <a:buFontTx/>
            <a:buNone/>
            <a:tabLst/>
            <a:defRPr/>
          </a:pPr>
          <a:r>
            <a:rPr lang="cs-CZ" sz="800">
              <a:solidFill>
                <a:srgbClr val="231F20"/>
              </a:solidFill>
              <a:effectLst/>
              <a:latin typeface="Arial" panose="020B0604020202020204" pitchFamily="34" charset="0"/>
              <a:ea typeface="Calibri" panose="020F0502020204030204" pitchFamily="34" charset="0"/>
              <a:cs typeface="Times New Roman" panose="02020603050405020304" pitchFamily="18" charset="0"/>
            </a:rPr>
            <a:t>Zájemce a Operátor se dohodli, že informace o uzavření a změnách Účastnické smlouvy bude Operátor Zájemci zasílat do schránky T-Box umístěné na zákaznickém účtu Zájemce na portálu Můj T-Mobile (dále jen „schránka T-Box“). Do doby aktivace zákaznického účtu na portálu Můj T-Mobile nalezne Zájemce informace o Účastnické smlouvě v dočasném T-Boxu na stránkách www.t-mobile.cz/t-box, a to po zadání čísla Zákaznické smlouvy (je uvedeno v záhlaví tohoto formuláře), čísla osobního dokladu Zájemce uvedeného na této Účastnické smlouvě a země vydání tohoto dokladu. </a:t>
          </a:r>
          <a:endParaRPr lang="en-US" sz="800">
            <a:solidFill>
              <a:srgbClr val="231F20"/>
            </a:solidFill>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twoCellAnchor>
    <xdr:from>
      <xdr:col>0</xdr:col>
      <xdr:colOff>712304</xdr:colOff>
      <xdr:row>30</xdr:row>
      <xdr:rowOff>13584</xdr:rowOff>
    </xdr:from>
    <xdr:to>
      <xdr:col>5</xdr:col>
      <xdr:colOff>104775</xdr:colOff>
      <xdr:row>54</xdr:row>
      <xdr:rowOff>133350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12304" y="10043823"/>
          <a:ext cx="2722080" cy="3689570"/>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5000"/>
            </a:lnSpc>
            <a:spcBef>
              <a:spcPts val="0"/>
            </a:spcBef>
            <a:spcAft>
              <a:spcPts val="1000"/>
            </a:spcAft>
            <a:buClrTx/>
            <a:buSzTx/>
            <a:buFontTx/>
            <a:buNone/>
            <a:tabLst/>
            <a:defRPr/>
          </a:pPr>
          <a:r>
            <a:rPr lang="cs-CZ" sz="800" baseline="0">
              <a:solidFill>
                <a:schemeClr val="dk1"/>
              </a:solidFill>
              <a:effectLst/>
              <a:latin typeface="Arial" panose="020B0604020202020204" pitchFamily="34" charset="0"/>
              <a:ea typeface="+mn-ea"/>
              <a:cs typeface="Arial" panose="020B0604020202020204" pitchFamily="34" charset="0"/>
            </a:rPr>
            <a:t>Zájemce podpisem Účastnické smlouvy potvrzuje, že všechny tyto dokumenty jsou mu známé a že s nimi bez výhrad souhlasí. </a:t>
          </a:r>
          <a:r>
            <a:rPr lang="cs-CZ" sz="800" u="sng" baseline="0">
              <a:solidFill>
                <a:schemeClr val="dk1"/>
              </a:solidFill>
              <a:effectLst/>
              <a:latin typeface="Arial" panose="020B0604020202020204" pitchFamily="34" charset="0"/>
              <a:ea typeface="+mn-ea"/>
              <a:cs typeface="Arial" panose="020B0604020202020204" pitchFamily="34" charset="0"/>
            </a:rPr>
            <a:t>Operátor upozorňuje Zájemce, že v některých Dokumentech jsou ustanovení, která by mohla být považována za překvapivá. Tato ustanovení jsou v Dokumentech vždy zvýrazněna (zejména podtržením).</a:t>
          </a:r>
          <a:r>
            <a:rPr lang="cs-CZ" sz="800" baseline="0">
              <a:solidFill>
                <a:schemeClr val="dk1"/>
              </a:solidFill>
              <a:effectLst/>
              <a:latin typeface="Arial" panose="020B0604020202020204" pitchFamily="34" charset="0"/>
              <a:ea typeface="+mn-ea"/>
              <a:cs typeface="Arial" panose="020B0604020202020204" pitchFamily="34" charset="0"/>
            </a:rPr>
            <a:t> Zájemce prohlašuje, že se s těmito ustanoveními podrobně seznámil a bez výhrad s nimi souhlasí. Zájemce se zavazuje seznámit s podmínkami všech Služeb, které si v průběhu trvání Účastnické smlouvy aktivuje, přičemž podmínky aktivovaných Služeb se stávají nedílnou součástí této Účastnické smlouvy okamžikem aktivace předmětné Služby.</a:t>
          </a:r>
          <a:endParaRPr lang="cs-CZ" sz="800">
            <a:effectLst/>
            <a:latin typeface="Arial" panose="020B0604020202020204" pitchFamily="34" charset="0"/>
            <a:ea typeface="Calibri" panose="020F0502020204030204" pitchFamily="34" charset="0"/>
            <a:cs typeface="Arial" panose="020B0604020202020204" pitchFamily="34" charset="0"/>
          </a:endParaRPr>
        </a:p>
        <a:p>
          <a:pPr marL="0" marR="0" algn="just">
            <a:lnSpc>
              <a:spcPct val="115000"/>
            </a:lnSpc>
            <a:spcBef>
              <a:spcPts val="0"/>
            </a:spcBef>
            <a:spcAft>
              <a:spcPts val="1000"/>
            </a:spcAft>
          </a:pPr>
          <a:r>
            <a:rPr lang="cs-CZ" sz="800">
              <a:effectLst/>
              <a:latin typeface="Arial" panose="020B0604020202020204" pitchFamily="34" charset="0"/>
              <a:ea typeface="Calibri" panose="020F0502020204030204" pitchFamily="34" charset="0"/>
              <a:cs typeface="Arial" panose="020B0604020202020204" pitchFamily="34" charset="0"/>
            </a:rPr>
            <a:t>Ceny za poskytnuté Služby Operátor účtuje Zájemci dle platného Ceníku služeb a Zájemce je povinen Vyúčtování řádně a včas hradit. Operátor upozorňuje Zájemce, že neuhradí-li Zájemce Vyúčtování řádně a včas, je oprávněn po Zájemci požadovat náklady na vymáhání</a:t>
          </a:r>
          <a:r>
            <a:rPr lang="cs-CZ" sz="800" baseline="0">
              <a:effectLst/>
              <a:latin typeface="Arial" panose="020B0604020202020204" pitchFamily="34" charset="0"/>
              <a:ea typeface="Calibri" panose="020F0502020204030204" pitchFamily="34" charset="0"/>
              <a:cs typeface="Arial" panose="020B0604020202020204" pitchFamily="34" charset="0"/>
            </a:rPr>
            <a:t> ve výši 590 Kč.</a:t>
          </a:r>
          <a:endParaRPr lang="cs-CZ" sz="800">
            <a:effectLst/>
            <a:latin typeface="Arial" panose="020B0604020202020204" pitchFamily="34" charset="0"/>
            <a:ea typeface="Calibri" panose="020F0502020204030204" pitchFamily="34" charset="0"/>
            <a:cs typeface="Arial" panose="020B0604020202020204" pitchFamily="34" charset="0"/>
          </a:endParaRPr>
        </a:p>
        <a:p>
          <a:pPr marL="0" marR="0" algn="just">
            <a:lnSpc>
              <a:spcPct val="115000"/>
            </a:lnSpc>
            <a:spcBef>
              <a:spcPts val="0"/>
            </a:spcBef>
            <a:spcAft>
              <a:spcPts val="1000"/>
            </a:spcAft>
          </a:pPr>
          <a:endParaRPr lang="en-US" sz="800" b="1" i="0">
            <a:solidFill>
              <a:schemeClr val="dk1"/>
            </a:solidFill>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twoCellAnchor>
    <xdr:from>
      <xdr:col>0</xdr:col>
      <xdr:colOff>626646</xdr:colOff>
      <xdr:row>69</xdr:row>
      <xdr:rowOff>106433</xdr:rowOff>
    </xdr:from>
    <xdr:to>
      <xdr:col>5</xdr:col>
      <xdr:colOff>39560</xdr:colOff>
      <xdr:row>91</xdr:row>
      <xdr:rowOff>20053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26646" y="15993130"/>
          <a:ext cx="2746664" cy="3152120"/>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just">
            <a:lnSpc>
              <a:spcPts val="1200"/>
            </a:lnSpc>
            <a:spcBef>
              <a:spcPts val="0"/>
            </a:spcBef>
            <a:spcAft>
              <a:spcPts val="600"/>
            </a:spcAft>
          </a:pPr>
          <a:r>
            <a:rPr lang="en-US" sz="750">
              <a:solidFill>
                <a:schemeClr val="dk1"/>
              </a:solidFill>
              <a:latin typeface="Arial" panose="020B0604020202020204" pitchFamily="34" charset="0"/>
              <a:ea typeface="+mn-ea"/>
              <a:cs typeface="Arial" panose="020B0604020202020204" pitchFamily="34" charset="0"/>
            </a:rPr>
            <a:t>O</a:t>
          </a:r>
          <a:r>
            <a:rPr lang="cs-CZ" sz="750">
              <a:solidFill>
                <a:schemeClr val="dk1"/>
              </a:solidFill>
              <a:latin typeface="Arial" panose="020B0604020202020204" pitchFamily="34" charset="0"/>
              <a:ea typeface="+mn-ea"/>
              <a:cs typeface="Arial" panose="020B0604020202020204" pitchFamily="34" charset="0"/>
            </a:rPr>
            <a:t>perátor a Zájemce se dohodli, že se uvedené Účastnické smlouvy v Příloze č. 1 Seznam Účastnických smluv posuzují samostatně. Tyto Účastnické smlouvy jsou na sebe nezávislé a jde o samostatná smluvní ujednání. Ukončení jedné Účastnické smlouvy nemá vliv na platnost a účinnost ostatních sjednaných Účastnických smluv.</a:t>
          </a:r>
          <a:endParaRPr lang="en-US" sz="750">
            <a:solidFill>
              <a:schemeClr val="dk1"/>
            </a:solidFill>
            <a:latin typeface="Arial" panose="020B0604020202020204" pitchFamily="34" charset="0"/>
            <a:ea typeface="+mn-ea"/>
            <a:cs typeface="Arial" panose="020B0604020202020204" pitchFamily="34" charset="0"/>
          </a:endParaRPr>
        </a:p>
        <a:p>
          <a:pPr marL="0" marR="0" indent="0" algn="just">
            <a:lnSpc>
              <a:spcPts val="1200"/>
            </a:lnSpc>
            <a:spcBef>
              <a:spcPts val="0"/>
            </a:spcBef>
            <a:spcAft>
              <a:spcPts val="600"/>
            </a:spcAft>
          </a:pPr>
          <a:r>
            <a:rPr lang="en-US" sz="750">
              <a:solidFill>
                <a:srgbClr val="231F20"/>
              </a:solidFill>
              <a:effectLst/>
              <a:latin typeface="Arial" panose="020B0604020202020204" pitchFamily="34" charset="0"/>
              <a:ea typeface="Calibri" panose="020F0502020204030204" pitchFamily="34" charset="0"/>
              <a:cs typeface="Arial" panose="020B0604020202020204" pitchFamily="34" charset="0"/>
            </a:rPr>
            <a:t>Zájemce má právo odstoupit od Účastnické smlouvy, pakliže je v postavení spotřebitele nebo podnikající fyzické osoby, a to ve lhůtě 14 dnů ode dne následujícího po dni doručení informace o uzavření Účastnické smlouvy do schránky T-Box. Odstoupit je možné na adrese obchodního zástupce uvedené v tomto formuláři (adresa prodejního místa). Není-li adresa prodejního místa uvedena, je možné odstoupit v kterékoliv Prodejně T-Mobile nebo  na adrese:</a:t>
          </a:r>
          <a:r>
            <a:rPr lang="cs-CZ" sz="750">
              <a:solidFill>
                <a:srgbClr val="231F20"/>
              </a:solidFill>
              <a:effectLst/>
              <a:latin typeface="Arial" panose="020B0604020202020204" pitchFamily="34" charset="0"/>
              <a:ea typeface="Calibri" panose="020F0502020204030204" pitchFamily="34" charset="0"/>
              <a:cs typeface="Arial" panose="020B0604020202020204" pitchFamily="34" charset="0"/>
            </a:rPr>
            <a:t> </a:t>
          </a:r>
        </a:p>
        <a:p>
          <a:pPr marL="0" marR="0" lvl="0" indent="0" algn="just" defTabSz="914400" eaLnBrk="1" fontAlgn="auto" latinLnBrk="0" hangingPunct="1">
            <a:lnSpc>
              <a:spcPts val="1200"/>
            </a:lnSpc>
            <a:spcBef>
              <a:spcPts val="0"/>
            </a:spcBef>
            <a:spcAft>
              <a:spcPts val="600"/>
            </a:spcAft>
            <a:buClrTx/>
            <a:buSzTx/>
            <a:buFontTx/>
            <a:buNone/>
            <a:tabLst/>
            <a:defRPr/>
          </a:pPr>
          <a:r>
            <a:rPr lang="cs-CZ" sz="750">
              <a:solidFill>
                <a:srgbClr val="231F20"/>
              </a:solidFill>
              <a:effectLst/>
              <a:latin typeface="Arial" panose="020B0604020202020204" pitchFamily="34" charset="0"/>
              <a:ea typeface="Calibri" panose="020F0502020204030204" pitchFamily="34" charset="0"/>
              <a:cs typeface="Arial" panose="020B0604020202020204" pitchFamily="34" charset="0"/>
            </a:rPr>
            <a:t>PJ Expedis, spol. s r.o., Logistické centrum T-Mobile (P3 Hala I), Vlastibořská 2789/2, 193 00 Praha 9, případně na adrese sídla společnosti T-Mobile Czech Republic a.s., Tomíčkova 2144/1, 148 00 Praha 4.</a:t>
          </a:r>
        </a:p>
        <a:p>
          <a:pPr marL="0" marR="0" indent="0" algn="just">
            <a:lnSpc>
              <a:spcPts val="1200"/>
            </a:lnSpc>
            <a:spcBef>
              <a:spcPts val="0"/>
            </a:spcBef>
            <a:spcAft>
              <a:spcPts val="600"/>
            </a:spcAft>
          </a:pPr>
          <a:endParaRPr lang="en-US" sz="750">
            <a:solidFill>
              <a:srgbClr val="231F20"/>
            </a:solidFill>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twoCellAnchor>
    <xdr:from>
      <xdr:col>4</xdr:col>
      <xdr:colOff>1089904</xdr:colOff>
      <xdr:row>69</xdr:row>
      <xdr:rowOff>105277</xdr:rowOff>
    </xdr:from>
    <xdr:to>
      <xdr:col>8</xdr:col>
      <xdr:colOff>1041008</xdr:colOff>
      <xdr:row>90</xdr:row>
      <xdr:rowOff>90236</xdr:rowOff>
    </xdr:to>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3320759" y="15991974"/>
          <a:ext cx="2748446" cy="3073065"/>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just">
            <a:lnSpc>
              <a:spcPts val="1200"/>
            </a:lnSpc>
            <a:spcBef>
              <a:spcPts val="0"/>
            </a:spcBef>
            <a:spcAft>
              <a:spcPts val="600"/>
            </a:spcAft>
          </a:pPr>
          <a:r>
            <a:rPr lang="cs-CZ" sz="750">
              <a:solidFill>
                <a:srgbClr val="231F20"/>
              </a:solidFill>
              <a:effectLst/>
              <a:latin typeface="Arial" panose="020B0604020202020204" pitchFamily="34" charset="0"/>
              <a:ea typeface="Calibri" panose="020F0502020204030204" pitchFamily="34" charset="0"/>
              <a:cs typeface="Arial" panose="020B0604020202020204" pitchFamily="34" charset="0"/>
            </a:rPr>
            <a:t>Zájemce tímto výslovně žádá Operátora, aby zahájil plnění svých povinností před uplynutím uvedené lhůty pro odstoupení.</a:t>
          </a:r>
        </a:p>
        <a:p>
          <a:pPr marL="0" marR="0" algn="just">
            <a:lnSpc>
              <a:spcPts val="1200"/>
            </a:lnSpc>
            <a:spcBef>
              <a:spcPts val="0"/>
            </a:spcBef>
            <a:spcAft>
              <a:spcPts val="600"/>
            </a:spcAft>
          </a:pPr>
          <a:r>
            <a:rPr lang="cs-CZ" sz="750">
              <a:solidFill>
                <a:srgbClr val="231F20"/>
              </a:solidFill>
              <a:effectLst/>
              <a:latin typeface="Arial" panose="020B0604020202020204" pitchFamily="34" charset="0"/>
              <a:ea typeface="Calibri" panose="020F0502020204030204" pitchFamily="34" charset="0"/>
              <a:cs typeface="Arial" panose="020B0604020202020204" pitchFamily="34" charset="0"/>
            </a:rPr>
            <a:t>Pokud tato Účastnická smlouva podléhá povinnosti uveřejnit ji v registru smluv, tak v souladu se zákonem č. 340/2015 Sb., o registru smluv, smluvní strany v rámci takového uveřejnění začerní veškeré osobní údaje a obchodní tajemství v této Účastnické smlouvě obsažené.</a:t>
          </a:r>
          <a:endParaRPr lang="en-US" sz="750">
            <a:effectLst/>
            <a:latin typeface="Arial" panose="020B0604020202020204" pitchFamily="34" charset="0"/>
            <a:ea typeface="Calibri" panose="020F0502020204030204" pitchFamily="34" charset="0"/>
            <a:cs typeface="Arial" panose="020B0604020202020204" pitchFamily="34" charset="0"/>
          </a:endParaRPr>
        </a:p>
        <a:p>
          <a:pPr marL="0" marR="0" algn="just">
            <a:lnSpc>
              <a:spcPts val="1200"/>
            </a:lnSpc>
            <a:spcBef>
              <a:spcPts val="0"/>
            </a:spcBef>
            <a:spcAft>
              <a:spcPts val="600"/>
            </a:spcAft>
          </a:pPr>
          <a:r>
            <a:rPr lang="cs-CZ" sz="750">
              <a:solidFill>
                <a:srgbClr val="231F20"/>
              </a:solidFill>
              <a:effectLst/>
              <a:latin typeface="Arial" panose="020B0604020202020204" pitchFamily="34" charset="0"/>
              <a:ea typeface="Calibri" panose="020F0502020204030204" pitchFamily="34" charset="0"/>
              <a:cs typeface="Arial" panose="020B0604020202020204" pitchFamily="34" charset="0"/>
            </a:rPr>
            <a:t>Zájemce prohlašuje, že měl možnost se zeptat Operátora na vše, co mu v této Smlouvě vč. Dokumentů nebylo jasné či srozumitelné, že jeho otázky byly Operátorem zodpovězeny a po doplňujícím vysvětlení jsou mu již všechna ustanovení zřejmá a srozumitelná.  </a:t>
          </a:r>
          <a:endParaRPr lang="en-US" sz="750">
            <a:effectLst/>
            <a:latin typeface="Arial" panose="020B0604020202020204" pitchFamily="34" charset="0"/>
            <a:ea typeface="Calibri" panose="020F0502020204030204" pitchFamily="34" charset="0"/>
            <a:cs typeface="Arial" panose="020B0604020202020204" pitchFamily="34" charset="0"/>
          </a:endParaRPr>
        </a:p>
        <a:p>
          <a:endParaRPr lang="en-US" sz="900">
            <a:latin typeface="Arial" panose="020B0604020202020204" pitchFamily="34" charset="0"/>
            <a:cs typeface="Arial" panose="020B0604020202020204" pitchFamily="34" charset="0"/>
          </a:endParaRPr>
        </a:p>
      </xdr:txBody>
    </xdr:sp>
    <xdr:clientData/>
  </xdr:twoCellAnchor>
  <xdr:twoCellAnchor>
    <xdr:from>
      <xdr:col>0</xdr:col>
      <xdr:colOff>83494</xdr:colOff>
      <xdr:row>65</xdr:row>
      <xdr:rowOff>85224</xdr:rowOff>
    </xdr:from>
    <xdr:to>
      <xdr:col>8</xdr:col>
      <xdr:colOff>1075408</xdr:colOff>
      <xdr:row>70</xdr:row>
      <xdr:rowOff>40917</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3494" y="15370342"/>
          <a:ext cx="6020111" cy="707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cs-CZ" sz="750" b="1">
              <a:latin typeface="Arial" panose="020B0604020202020204" pitchFamily="34" charset="0"/>
              <a:cs typeface="Arial" panose="020B0604020202020204" pitchFamily="34" charset="0"/>
            </a:rPr>
            <a:t>Poučení</a:t>
          </a:r>
          <a:r>
            <a:rPr lang="cs-CZ" sz="750">
              <a:latin typeface="Arial" panose="020B0604020202020204" pitchFamily="34" charset="0"/>
              <a:cs typeface="Arial" panose="020B0604020202020204" pitchFamily="34" charset="0"/>
            </a:rPr>
            <a:t>: Souhlas se zpracováním osobních údajů, provozních a lokalizačních údajů (metadata elektronických komunikací) může udělit pouze fyzická osoba (uživatel služeb) a takové souhlasy nejsou součástí této smlouvy. Zájemce může kdykoliv odvolat svůj souhlas/vznést námitku, čemuž T-Mobile bez zbytečného odkladu vyhoví. Oprávnění/souhlasy může Zájemce i uživatel služeb kdykoliv měnit v Můj T-Mobile nebo na Zákaznickém centru. Více informací naleznete v Zásadách zpracování osobních údajů na www.t-mobile.cz v sekci Ochrana soukromí.  </a:t>
          </a:r>
        </a:p>
      </xdr:txBody>
    </xdr:sp>
    <xdr:clientData/>
  </xdr:twoCellAnchor>
  <xdr:twoCellAnchor>
    <xdr:from>
      <xdr:col>0</xdr:col>
      <xdr:colOff>105105</xdr:colOff>
      <xdr:row>63</xdr:row>
      <xdr:rowOff>79110</xdr:rowOff>
    </xdr:from>
    <xdr:to>
      <xdr:col>8</xdr:col>
      <xdr:colOff>1097296</xdr:colOff>
      <xdr:row>65</xdr:row>
      <xdr:rowOff>115302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05105" y="15063439"/>
          <a:ext cx="6020388" cy="336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cs-CZ" sz="800" b="1" baseline="0">
              <a:solidFill>
                <a:schemeClr val="dk1"/>
              </a:solidFill>
              <a:effectLst/>
              <a:latin typeface="Arial" panose="020B0604020202020204" pitchFamily="34" charset="0"/>
              <a:ea typeface="+mn-ea"/>
              <a:cs typeface="Arial" panose="020B0604020202020204" pitchFamily="34" charset="0"/>
            </a:rPr>
            <a:t>Zájemce uděluje </a:t>
          </a:r>
          <a:r>
            <a:rPr lang="cs-CZ" sz="800" b="1">
              <a:solidFill>
                <a:schemeClr val="dk1"/>
              </a:solidFill>
              <a:effectLst/>
              <a:latin typeface="Arial" panose="020B0604020202020204" pitchFamily="34" charset="0"/>
              <a:ea typeface="+mn-ea"/>
              <a:cs typeface="Arial" panose="020B0604020202020204" pitchFamily="34" charset="0"/>
            </a:rPr>
            <a:t>souhlas se zasíláním marketingových sdělení o produktech a službách třetích stran ze strany T-Mobile elektronickými</a:t>
          </a:r>
          <a:r>
            <a:rPr lang="cs-CZ" sz="800" b="1" baseline="0">
              <a:solidFill>
                <a:schemeClr val="dk1"/>
              </a:solidFill>
              <a:effectLst/>
              <a:latin typeface="Arial" panose="020B0604020202020204" pitchFamily="34" charset="0"/>
              <a:ea typeface="+mn-ea"/>
              <a:cs typeface="Arial" panose="020B0604020202020204" pitchFamily="34" charset="0"/>
            </a:rPr>
            <a:t> </a:t>
          </a:r>
          <a:r>
            <a:rPr lang="cs-CZ" sz="800" b="1">
              <a:solidFill>
                <a:schemeClr val="dk1"/>
              </a:solidFill>
              <a:effectLst/>
              <a:latin typeface="Arial" panose="020B0604020202020204" pitchFamily="34" charset="0"/>
              <a:ea typeface="+mn-ea"/>
              <a:cs typeface="Arial" panose="020B0604020202020204" pitchFamily="34" charset="0"/>
            </a:rPr>
            <a:t> prostředky.</a:t>
          </a:r>
          <a:endParaRPr lang="cs-CZ" sz="800" b="1">
            <a:effectLst/>
            <a:latin typeface="Arial" panose="020B0604020202020204" pitchFamily="34" charset="0"/>
            <a:cs typeface="Arial" panose="020B0604020202020204" pitchFamily="34" charset="0"/>
          </a:endParaRPr>
        </a:p>
      </xdr:txBody>
    </xdr:sp>
    <xdr:clientData/>
  </xdr:twoCellAnchor>
  <xdr:twoCellAnchor>
    <xdr:from>
      <xdr:col>0</xdr:col>
      <xdr:colOff>668215</xdr:colOff>
      <xdr:row>90</xdr:row>
      <xdr:rowOff>125329</xdr:rowOff>
    </xdr:from>
    <xdr:to>
      <xdr:col>5</xdr:col>
      <xdr:colOff>382</xdr:colOff>
      <xdr:row>93</xdr:row>
      <xdr:rowOff>117230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68215" y="19059372"/>
          <a:ext cx="2661776" cy="472293"/>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solidFill>
                <a:sysClr val="windowText" lastClr="000000"/>
              </a:solidFill>
            </a:rPr>
            <a:t>Zájemce:</a:t>
          </a:r>
        </a:p>
        <a:p>
          <a:r>
            <a:rPr lang="cs-CZ" sz="1100">
              <a:solidFill>
                <a:schemeClr val="bg1"/>
              </a:solidFill>
            </a:rPr>
            <a:t>SIGN_C1</a:t>
          </a:r>
        </a:p>
      </xdr:txBody>
    </xdr:sp>
    <xdr:clientData/>
  </xdr:twoCellAnchor>
  <xdr:twoCellAnchor>
    <xdr:from>
      <xdr:col>5</xdr:col>
      <xdr:colOff>93784</xdr:colOff>
      <xdr:row>90</xdr:row>
      <xdr:rowOff>125329</xdr:rowOff>
    </xdr:from>
    <xdr:to>
      <xdr:col>8</xdr:col>
      <xdr:colOff>1066800</xdr:colOff>
      <xdr:row>93</xdr:row>
      <xdr:rowOff>116537</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3423393" y="19059372"/>
          <a:ext cx="2662668" cy="471600"/>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solidFill>
                <a:sysClr val="windowText" lastClr="000000"/>
              </a:solidFill>
            </a:rPr>
            <a:t>Operátor/obch. zástupce:</a:t>
          </a:r>
        </a:p>
        <a:p>
          <a:r>
            <a:rPr lang="cs-CZ" sz="1100">
              <a:solidFill>
                <a:schemeClr val="bg1"/>
              </a:solidFill>
            </a:rPr>
            <a:t>SIGN_Z1</a:t>
          </a:r>
        </a:p>
      </xdr:txBody>
    </xdr:sp>
    <xdr:clientData/>
  </xdr:twoCellAnchor>
  <xdr:twoCellAnchor>
    <xdr:from>
      <xdr:col>0</xdr:col>
      <xdr:colOff>23900</xdr:colOff>
      <xdr:row>96</xdr:row>
      <xdr:rowOff>16892</xdr:rowOff>
    </xdr:from>
    <xdr:to>
      <xdr:col>8</xdr:col>
      <xdr:colOff>1064173</xdr:colOff>
      <xdr:row>99</xdr:row>
      <xdr:rowOff>63784</xdr:rowOff>
    </xdr:to>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23900" y="19993116"/>
          <a:ext cx="6065532" cy="500151"/>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en-US" sz="650" b="1" baseline="30000">
              <a:solidFill>
                <a:schemeClr val="dk1"/>
              </a:solidFill>
              <a:effectLst/>
              <a:latin typeface="Arial" panose="020B0604020202020204" pitchFamily="34" charset="0"/>
              <a:ea typeface="+mn-ea"/>
              <a:cs typeface="Arial" panose="020B0604020202020204" pitchFamily="34" charset="0"/>
            </a:rPr>
            <a:t>1</a:t>
          </a:r>
          <a:r>
            <a:rPr lang="en-US" sz="650" baseline="30000">
              <a:solidFill>
                <a:schemeClr val="dk1"/>
              </a:solidFill>
              <a:effectLst/>
              <a:latin typeface="Arial" panose="020B0604020202020204" pitchFamily="34" charset="0"/>
              <a:ea typeface="+mn-ea"/>
              <a:cs typeface="Arial" panose="020B0604020202020204" pitchFamily="34" charset="0"/>
            </a:rPr>
            <a:t>) </a:t>
          </a:r>
          <a:r>
            <a:rPr lang="en-US" sz="650" baseline="0">
              <a:solidFill>
                <a:schemeClr val="dk1"/>
              </a:solidFill>
              <a:effectLst/>
              <a:latin typeface="Arial" panose="020B0604020202020204" pitchFamily="34" charset="0"/>
              <a:ea typeface="+mn-ea"/>
              <a:cs typeface="Arial" panose="020B0604020202020204" pitchFamily="34" charset="0"/>
            </a:rPr>
            <a:t>    </a:t>
          </a:r>
          <a:r>
            <a:rPr lang="cs-CZ" sz="650" baseline="30000">
              <a:solidFill>
                <a:schemeClr val="dk1"/>
              </a:solidFill>
              <a:effectLst/>
              <a:latin typeface="Arial" panose="020B0604020202020204" pitchFamily="34" charset="0"/>
              <a:ea typeface="+mn-ea"/>
              <a:cs typeface="Arial" panose="020B0604020202020204" pitchFamily="34" charset="0"/>
            </a:rPr>
            <a:t>Vyplňte, prosím, identifikační údaje osoby oprávněné jednat jménem Zájemce</a:t>
          </a:r>
          <a:endParaRPr lang="en-US" sz="650">
            <a:effectLst/>
            <a:latin typeface="Arial" panose="020B0604020202020204" pitchFamily="34" charset="0"/>
            <a:cs typeface="Arial" panose="020B0604020202020204" pitchFamily="34" charset="0"/>
          </a:endParaRPr>
        </a:p>
        <a:p>
          <a:pPr lvl="0" algn="l"/>
          <a:r>
            <a:rPr lang="en-US" sz="650" b="1" baseline="30000">
              <a:solidFill>
                <a:schemeClr val="dk1"/>
              </a:solidFill>
              <a:effectLst/>
              <a:latin typeface="Arial" panose="020B0604020202020204" pitchFamily="34" charset="0"/>
              <a:ea typeface="+mn-ea"/>
              <a:cs typeface="Arial" panose="020B0604020202020204" pitchFamily="34" charset="0"/>
            </a:rPr>
            <a:t>2</a:t>
          </a:r>
          <a:r>
            <a:rPr lang="en-US" sz="650" baseline="30000">
              <a:solidFill>
                <a:schemeClr val="dk1"/>
              </a:solidFill>
              <a:effectLst/>
              <a:latin typeface="Arial" panose="020B0604020202020204" pitchFamily="34" charset="0"/>
              <a:ea typeface="+mn-ea"/>
              <a:cs typeface="Arial" panose="020B0604020202020204" pitchFamily="34" charset="0"/>
            </a:rPr>
            <a:t>)       </a:t>
          </a:r>
          <a:r>
            <a:rPr lang="cs-CZ" sz="650" baseline="30000">
              <a:solidFill>
                <a:schemeClr val="dk1"/>
              </a:solidFill>
              <a:effectLst/>
              <a:latin typeface="Arial" panose="020B0604020202020204" pitchFamily="34" charset="0"/>
              <a:ea typeface="+mn-ea"/>
              <a:cs typeface="Arial" panose="020B0604020202020204" pitchFamily="34" charset="0"/>
            </a:rPr>
            <a:t>Označte „Ano“ v případě, že podmiňuje-li zákon č. 340/2015 Sb., o registru smluv, ve znění pozdějších předpisů, nabytí účinnosti Účastnické smlouvy jejím</a:t>
          </a:r>
          <a:r>
            <a:rPr lang="en-US" sz="650" baseline="30000">
              <a:solidFill>
                <a:schemeClr val="dk1"/>
              </a:solidFill>
              <a:effectLst/>
              <a:latin typeface="Arial" panose="020B0604020202020204" pitchFamily="34" charset="0"/>
              <a:ea typeface="+mn-ea"/>
              <a:cs typeface="Arial" panose="020B0604020202020204" pitchFamily="34" charset="0"/>
            </a:rPr>
            <a:t> </a:t>
          </a:r>
          <a:r>
            <a:rPr lang="cs-CZ" sz="650" baseline="30000">
              <a:solidFill>
                <a:schemeClr val="dk1"/>
              </a:solidFill>
              <a:effectLst/>
              <a:latin typeface="Arial" panose="020B0604020202020204" pitchFamily="34" charset="0"/>
              <a:ea typeface="+mn-ea"/>
              <a:cs typeface="Arial" panose="020B0604020202020204" pitchFamily="34" charset="0"/>
            </a:rPr>
            <a:t>uveřejněním v registru smluv. V opačném případě označte „Ne“</a:t>
          </a:r>
          <a:endParaRPr lang="en-US" sz="650">
            <a:effectLst/>
            <a:latin typeface="Arial" panose="020B0604020202020204" pitchFamily="34" charset="0"/>
            <a:cs typeface="Arial" panose="020B0604020202020204" pitchFamily="34" charset="0"/>
          </a:endParaRPr>
        </a:p>
        <a:p>
          <a:r>
            <a:rPr lang="en-US" sz="650" b="1" baseline="30000">
              <a:solidFill>
                <a:schemeClr val="dk1"/>
              </a:solidFill>
              <a:effectLst/>
              <a:latin typeface="Arial" panose="020B0604020202020204" pitchFamily="34" charset="0"/>
              <a:ea typeface="+mn-ea"/>
              <a:cs typeface="Arial" panose="020B0604020202020204" pitchFamily="34" charset="0"/>
            </a:rPr>
            <a:t>3</a:t>
          </a:r>
          <a:r>
            <a:rPr lang="en-US" sz="650" baseline="30000">
              <a:solidFill>
                <a:schemeClr val="dk1"/>
              </a:solidFill>
              <a:effectLst/>
              <a:latin typeface="Arial" panose="020B0604020202020204" pitchFamily="34" charset="0"/>
              <a:ea typeface="+mn-ea"/>
              <a:cs typeface="Arial" panose="020B0604020202020204" pitchFamily="34" charset="0"/>
            </a:rPr>
            <a:t>)       </a:t>
          </a:r>
          <a:r>
            <a:rPr lang="cs-CZ" sz="650" baseline="30000">
              <a:solidFill>
                <a:schemeClr val="dk1"/>
              </a:solidFill>
              <a:effectLst/>
              <a:latin typeface="Arial" panose="020B0604020202020204" pitchFamily="34" charset="0"/>
              <a:ea typeface="+mn-ea"/>
              <a:cs typeface="Arial" panose="020B0604020202020204" pitchFamily="34" charset="0"/>
            </a:rPr>
            <a:t>Uveďte, prosím, dodací adresu pro zaslání objednaných SIM karet a zboží, jedná se o povinný údaj</a:t>
          </a:r>
        </a:p>
        <a:p>
          <a:pPr lvl="0" algn="l"/>
          <a:r>
            <a:rPr lang="en-US" sz="650" b="1" baseline="30000">
              <a:solidFill>
                <a:schemeClr val="dk1"/>
              </a:solidFill>
              <a:effectLst/>
              <a:latin typeface="Arial" panose="020B0604020202020204" pitchFamily="34" charset="0"/>
              <a:ea typeface="+mn-ea"/>
              <a:cs typeface="Arial" panose="020B0604020202020204" pitchFamily="34" charset="0"/>
            </a:rPr>
            <a:t>4</a:t>
          </a:r>
          <a:r>
            <a:rPr lang="en-US" sz="650" baseline="30000">
              <a:solidFill>
                <a:schemeClr val="dk1"/>
              </a:solidFill>
              <a:effectLst/>
              <a:latin typeface="Arial" panose="020B0604020202020204" pitchFamily="34" charset="0"/>
              <a:ea typeface="+mn-ea"/>
              <a:cs typeface="Arial" panose="020B0604020202020204" pitchFamily="34" charset="0"/>
            </a:rPr>
            <a:t>)      </a:t>
          </a:r>
          <a:r>
            <a:rPr lang="cs-CZ" sz="650" baseline="30000">
              <a:solidFill>
                <a:schemeClr val="dk1"/>
              </a:solidFill>
              <a:effectLst/>
              <a:latin typeface="Arial" panose="020B0604020202020204" pitchFamily="34" charset="0"/>
              <a:ea typeface="+mn-ea"/>
              <a:cs typeface="Arial" panose="020B0604020202020204" pitchFamily="34" charset="0"/>
            </a:rPr>
            <a:t>Vyplňte prosím kontaktní telefonní číslo pro doručení zásilky.</a:t>
          </a:r>
          <a:r>
            <a:rPr lang="cs-CZ" sz="650" baseline="0">
              <a:solidFill>
                <a:schemeClr val="dk1"/>
              </a:solidFill>
              <a:effectLst/>
              <a:latin typeface="Arial" panose="020B0604020202020204" pitchFamily="34" charset="0"/>
              <a:ea typeface="+mn-ea"/>
              <a:cs typeface="Arial" panose="020B0604020202020204" pitchFamily="34" charset="0"/>
            </a:rPr>
            <a:t> </a:t>
          </a:r>
          <a:r>
            <a:rPr lang="cs-CZ" sz="650" baseline="30000">
              <a:solidFill>
                <a:schemeClr val="dk1"/>
              </a:solidFill>
              <a:effectLst/>
              <a:latin typeface="Arial" panose="020B0604020202020204" pitchFamily="34" charset="0"/>
              <a:ea typeface="+mn-ea"/>
              <a:cs typeface="Arial" panose="020B0604020202020204" pitchFamily="34" charset="0"/>
            </a:rPr>
            <a:t> </a:t>
          </a:r>
          <a:r>
            <a:rPr lang="en-US" sz="650" b="1" baseline="30000">
              <a:solidFill>
                <a:schemeClr val="dk1"/>
              </a:solidFill>
              <a:effectLst/>
              <a:latin typeface="Arial" panose="020B0604020202020204" pitchFamily="34" charset="0"/>
              <a:ea typeface="+mn-ea"/>
              <a:cs typeface="Arial" panose="020B0604020202020204" pitchFamily="34" charset="0"/>
            </a:rPr>
            <a:t>5</a:t>
          </a:r>
          <a:r>
            <a:rPr lang="en-US" sz="650" baseline="30000">
              <a:solidFill>
                <a:schemeClr val="dk1"/>
              </a:solidFill>
              <a:effectLst/>
              <a:latin typeface="Arial" panose="020B0604020202020204" pitchFamily="34" charset="0"/>
              <a:ea typeface="+mn-ea"/>
              <a:cs typeface="Arial" panose="020B0604020202020204" pitchFamily="34" charset="0"/>
            </a:rPr>
            <a:t>)   </a:t>
          </a:r>
          <a:r>
            <a:rPr lang="cs-CZ" sz="650" baseline="30000">
              <a:solidFill>
                <a:schemeClr val="dk1"/>
              </a:solidFill>
              <a:effectLst/>
              <a:latin typeface="Arial" panose="020B0604020202020204" pitchFamily="34" charset="0"/>
              <a:ea typeface="+mn-ea"/>
              <a:cs typeface="Arial" panose="020B0604020202020204" pitchFamily="34" charset="0"/>
            </a:rPr>
            <a:t>Vyberte způsob doručení Kurýr/Česká pošta</a:t>
          </a:r>
          <a:br>
            <a:rPr lang="cs-CZ" sz="650" baseline="30000">
              <a:solidFill>
                <a:schemeClr val="dk1"/>
              </a:solidFill>
              <a:effectLst/>
              <a:latin typeface="Arial" panose="020B0604020202020204" pitchFamily="34" charset="0"/>
              <a:ea typeface="+mn-ea"/>
              <a:cs typeface="Arial" panose="020B0604020202020204" pitchFamily="34" charset="0"/>
            </a:rPr>
          </a:br>
          <a:endParaRPr lang="en-US" sz="650">
            <a:effectLst/>
            <a:latin typeface="Arial" panose="020B0604020202020204" pitchFamily="34" charset="0"/>
            <a:cs typeface="Arial" panose="020B0604020202020204" pitchFamily="34" charset="0"/>
          </a:endParaRPr>
        </a:p>
        <a:p>
          <a:pPr marL="0" lvl="0" indent="0" algn="l">
            <a:buFontTx/>
            <a:buNone/>
          </a:pPr>
          <a:endParaRPr lang="en-US" sz="75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60</xdr:row>
          <xdr:rowOff>19050</xdr:rowOff>
        </xdr:from>
        <xdr:to>
          <xdr:col>2</xdr:col>
          <xdr:colOff>114300</xdr:colOff>
          <xdr:row>61</xdr:row>
          <xdr:rowOff>85725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SMS/MMS/smart message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60</xdr:row>
          <xdr:rowOff>19050</xdr:rowOff>
        </xdr:from>
        <xdr:to>
          <xdr:col>5</xdr:col>
          <xdr:colOff>352425</xdr:colOff>
          <xdr:row>61</xdr:row>
          <xdr:rowOff>85725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Hlasové volání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60</xdr:row>
          <xdr:rowOff>19050</xdr:rowOff>
        </xdr:from>
        <xdr:to>
          <xdr:col>8</xdr:col>
          <xdr:colOff>800100</xdr:colOff>
          <xdr:row>61</xdr:row>
          <xdr:rowOff>85725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62</xdr:row>
          <xdr:rowOff>9525</xdr:rowOff>
        </xdr:from>
        <xdr:to>
          <xdr:col>8</xdr:col>
          <xdr:colOff>609600</xdr:colOff>
          <xdr:row>63</xdr:row>
          <xdr:rowOff>76200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Souhlas se zasíláním marketingových nabídek od třetích stran společností T-Mobile: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xdr:row>
          <xdr:rowOff>19050</xdr:rowOff>
        </xdr:from>
        <xdr:to>
          <xdr:col>6</xdr:col>
          <xdr:colOff>114300</xdr:colOff>
          <xdr:row>15</xdr:row>
          <xdr:rowOff>161925</xdr:rowOff>
        </xdr:to>
        <xdr:sp macro="" textlink="">
          <xdr:nvSpPr>
            <xdr:cNvPr id="1103" name="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cs-CZ" sz="800" b="1" i="0" u="none" strike="noStrike" baseline="0">
                  <a:solidFill>
                    <a:srgbClr val="000000"/>
                  </a:solidFill>
                  <a:latin typeface="Calibri"/>
                  <a:ea typeface="Calibri"/>
                  <a:cs typeface="Calibri"/>
                </a:rPr>
                <a:t>kopírovat údaje  ==&gt;</a:t>
              </a:r>
            </a:p>
          </xdr:txBody>
        </xdr:sp>
        <xdr:clientData fPrintsWithSheet="0"/>
      </xdr:twoCellAnchor>
    </mc:Choice>
    <mc:Fallback/>
  </mc:AlternateContent>
  <xdr:twoCellAnchor>
    <xdr:from>
      <xdr:col>1</xdr:col>
      <xdr:colOff>532086</xdr:colOff>
      <xdr:row>29</xdr:row>
      <xdr:rowOff>794845</xdr:rowOff>
    </xdr:from>
    <xdr:to>
      <xdr:col>4</xdr:col>
      <xdr:colOff>413846</xdr:colOff>
      <xdr:row>29</xdr:row>
      <xdr:rowOff>1405759</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1294086" y="5662448"/>
          <a:ext cx="1346639" cy="610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cs-CZ" sz="1100">
            <a:noFill/>
          </a:endParaRPr>
        </a:p>
      </xdr:txBody>
    </xdr:sp>
    <xdr:clientData/>
  </xdr:twoCellAnchor>
  <xdr:twoCellAnchor>
    <xdr:from>
      <xdr:col>5</xdr:col>
      <xdr:colOff>137948</xdr:colOff>
      <xdr:row>29</xdr:row>
      <xdr:rowOff>2883776</xdr:rowOff>
    </xdr:from>
    <xdr:to>
      <xdr:col>8</xdr:col>
      <xdr:colOff>991914</xdr:colOff>
      <xdr:row>29</xdr:row>
      <xdr:rowOff>3764017</xdr:rowOff>
    </xdr:to>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000-000007000000}"/>
            </a:ext>
          </a:extLst>
        </xdr:cNvPr>
        <xdr:cNvSpPr txBox="1"/>
      </xdr:nvSpPr>
      <xdr:spPr>
        <a:xfrm>
          <a:off x="3507827" y="7744810"/>
          <a:ext cx="2548759" cy="880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cs-CZ" sz="1100"/>
        </a:p>
      </xdr:txBody>
    </xdr:sp>
    <xdr:clientData/>
  </xdr:twoCellAnchor>
  <xdr:twoCellAnchor>
    <xdr:from>
      <xdr:col>9</xdr:col>
      <xdr:colOff>952500</xdr:colOff>
      <xdr:row>23</xdr:row>
      <xdr:rowOff>183930</xdr:rowOff>
    </xdr:from>
    <xdr:to>
      <xdr:col>10</xdr:col>
      <xdr:colOff>2082363</xdr:colOff>
      <xdr:row>25</xdr:row>
      <xdr:rowOff>13138</xdr:rowOff>
    </xdr:to>
    <xdr:sp macro="" textlink="">
      <xdr:nvSpPr>
        <xdr:cNvPr id="8" name="TextBox 7">
          <a:hlinkClick xmlns:r="http://schemas.openxmlformats.org/officeDocument/2006/relationships" r:id="rId4"/>
          <a:extLst>
            <a:ext uri="{FF2B5EF4-FFF2-40B4-BE49-F238E27FC236}">
              <a16:creationId xmlns:a16="http://schemas.microsoft.com/office/drawing/2014/main" id="{00000000-0008-0000-0000-000008000000}"/>
            </a:ext>
          </a:extLst>
        </xdr:cNvPr>
        <xdr:cNvSpPr txBox="1"/>
      </xdr:nvSpPr>
      <xdr:spPr>
        <a:xfrm>
          <a:off x="7120759" y="4046482"/>
          <a:ext cx="2108638" cy="164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cs-CZ" sz="1100"/>
        </a:p>
      </xdr:txBody>
    </xdr:sp>
    <xdr:clientData fPrintsWithSheet="0"/>
  </xdr:twoCellAnchor>
  <xdr:twoCellAnchor>
    <xdr:from>
      <xdr:col>0</xdr:col>
      <xdr:colOff>98533</xdr:colOff>
      <xdr:row>56</xdr:row>
      <xdr:rowOff>45982</xdr:rowOff>
    </xdr:from>
    <xdr:to>
      <xdr:col>8</xdr:col>
      <xdr:colOff>985626</xdr:colOff>
      <xdr:row>60</xdr:row>
      <xdr:rowOff>55554</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98533" y="14024741"/>
          <a:ext cx="5951765" cy="6139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800" b="1" u="sng">
              <a:solidFill>
                <a:schemeClr val="dk1"/>
              </a:solidFill>
              <a:effectLst/>
              <a:latin typeface="Arial" panose="020B0604020202020204" pitchFamily="34" charset="0"/>
              <a:ea typeface="+mn-ea"/>
              <a:cs typeface="Arial" panose="020B0604020202020204" pitchFamily="34" charset="0"/>
            </a:rPr>
            <a:t>Zpracování Údajů pro přímý marketing na základě oprávněného zájmu</a:t>
          </a:r>
        </a:p>
        <a:p>
          <a:r>
            <a:rPr lang="cs-CZ" sz="800">
              <a:solidFill>
                <a:schemeClr val="dk1"/>
              </a:solidFill>
              <a:effectLst/>
              <a:latin typeface="Arial" panose="020B0604020202020204" pitchFamily="34" charset="0"/>
              <a:ea typeface="+mn-ea"/>
              <a:cs typeface="Arial" panose="020B0604020202020204" pitchFamily="34" charset="0"/>
            </a:rPr>
            <a:t>T-Mobile je oprávněn, na základě oprávněného zájmu, zpracovávat Údaje, s výjimkou metadat elektronických komunikací pro účely přímého marketingu, tj. zasílání marketingových sdělení o produktech a službách T-Mobile elektronickou poštou, a to prostřednictvím následujících kanálů: </a:t>
          </a:r>
        </a:p>
      </xdr:txBody>
    </xdr:sp>
    <xdr:clientData/>
  </xdr:twoCellAnchor>
  <xdr:twoCellAnchor>
    <xdr:from>
      <xdr:col>9</xdr:col>
      <xdr:colOff>932793</xdr:colOff>
      <xdr:row>7</xdr:row>
      <xdr:rowOff>107277</xdr:rowOff>
    </xdr:from>
    <xdr:to>
      <xdr:col>10</xdr:col>
      <xdr:colOff>1882318</xdr:colOff>
      <xdr:row>23</xdr:row>
      <xdr:rowOff>26276</xdr:rowOff>
    </xdr:to>
    <xdr:pic>
      <xdr:nvPicPr>
        <xdr:cNvPr id="10" name="Picture 4">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01052" y="1394794"/>
          <a:ext cx="1928300" cy="2494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83820</xdr:colOff>
      <xdr:row>0</xdr:row>
      <xdr:rowOff>60959</xdr:rowOff>
    </xdr:from>
    <xdr:to>
      <xdr:col>12</xdr:col>
      <xdr:colOff>152400</xdr:colOff>
      <xdr:row>27</xdr:row>
      <xdr:rowOff>161924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3820" y="60959"/>
          <a:ext cx="7383780" cy="524446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ts val="700"/>
            </a:lnSpc>
            <a:spcBef>
              <a:spcPts val="0"/>
            </a:spcBef>
            <a:spcAft>
              <a:spcPts val="1000"/>
            </a:spcAft>
            <a:tabLst>
              <a:tab pos="0" algn="r"/>
              <a:tab pos="90170" algn="l"/>
              <a:tab pos="9717405" algn="r"/>
            </a:tabLst>
          </a:pPr>
          <a:r>
            <a:rPr lang="cs-CZ" sz="1000" b="1">
              <a:effectLst/>
              <a:latin typeface="Arial" panose="020B0604020202020204" pitchFamily="34" charset="0"/>
              <a:ea typeface="Calibri" panose="020F0502020204030204" pitchFamily="34" charset="0"/>
              <a:cs typeface="Times New Roman" panose="02020603050405020304" pitchFamily="18" charset="0"/>
            </a:rPr>
            <a:t>Pokyny pro vyplňování</a:t>
          </a:r>
          <a:r>
            <a:rPr lang="en-US" sz="1000" b="1" baseline="0">
              <a:effectLst/>
              <a:latin typeface="Arial" panose="020B0604020202020204" pitchFamily="34" charset="0"/>
              <a:ea typeface="Calibri" panose="020F0502020204030204" pitchFamily="34" charset="0"/>
              <a:cs typeface="Times New Roman" panose="02020603050405020304" pitchFamily="18" charset="0"/>
            </a:rPr>
            <a:t> </a:t>
          </a:r>
          <a:r>
            <a:rPr lang="cs-CZ" sz="1000" b="1" baseline="0">
              <a:effectLst/>
              <a:latin typeface="Arial" panose="020B0604020202020204" pitchFamily="34" charset="0"/>
              <a:ea typeface="Calibri" panose="020F0502020204030204" pitchFamily="34" charset="0"/>
              <a:cs typeface="Times New Roman" panose="02020603050405020304" pitchFamily="18" charset="0"/>
            </a:rPr>
            <a:t>záložky N</a:t>
          </a:r>
          <a:r>
            <a:rPr lang="cs-CZ" sz="1000" b="1">
              <a:effectLst/>
              <a:latin typeface="Arial" panose="020B0604020202020204" pitchFamily="34" charset="0"/>
              <a:ea typeface="Calibri" panose="020F0502020204030204" pitchFamily="34" charset="0"/>
              <a:cs typeface="Times New Roman" panose="02020603050405020304" pitchFamily="18" charset="0"/>
            </a:rPr>
            <a:t>ové fakturační skupiny</a:t>
          </a:r>
          <a:endParaRPr lang="en-US" sz="1000" b="1">
            <a:effectLst/>
            <a:latin typeface="Calibri" panose="020F0502020204030204" pitchFamily="34" charset="0"/>
            <a:ea typeface="Calibri" panose="020F0502020204030204" pitchFamily="34" charset="0"/>
            <a:cs typeface="Times New Roman" panose="02020603050405020304" pitchFamily="18" charset="0"/>
          </a:endParaRPr>
        </a:p>
        <a:p>
          <a:pPr marL="342900" marR="184785" lvl="0" indent="-342900" algn="just">
            <a:lnSpc>
              <a:spcPts val="700"/>
            </a:lnSpc>
            <a:spcBef>
              <a:spcPts val="300"/>
            </a:spcBef>
            <a:spcAft>
              <a:spcPts val="100"/>
            </a:spcAft>
            <a:buFont typeface="+mj-lt"/>
            <a:buAutoNum type="arabicParenR"/>
            <a:tabLst>
              <a:tab pos="180340" algn="l"/>
              <a:tab pos="342265" algn="l"/>
              <a:tab pos="792480" algn="l"/>
              <a:tab pos="6858000" algn="r"/>
              <a:tab pos="8534400" algn="l"/>
            </a:tabLst>
          </a:pPr>
          <a:r>
            <a:rPr lang="cs-CZ" sz="800">
              <a:effectLst/>
              <a:latin typeface="Arial" panose="020B0604020202020204" pitchFamily="34" charset="0"/>
              <a:ea typeface="Times New Roman" panose="02020603050405020304" pitchFamily="18" charset="0"/>
              <a:cs typeface="Arial" panose="020B0604020202020204" pitchFamily="34" charset="0"/>
            </a:rPr>
            <a:t>Prosím vyplňte název fakturační skupiny. Pokud předvyplněný údaj nezměníte, nově vytvořená skupina nebude mít svůj název.</a:t>
          </a:r>
          <a:endParaRPr lang="en-US"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just">
            <a:lnSpc>
              <a:spcPts val="700"/>
            </a:lnSpc>
            <a:spcBef>
              <a:spcPts val="300"/>
            </a:spcBef>
            <a:spcAft>
              <a:spcPts val="0"/>
            </a:spcAft>
            <a:buFont typeface="+mj-lt"/>
            <a:buAutoNum type="arabicParenR"/>
            <a:tabLst>
              <a:tab pos="180340" algn="l"/>
              <a:tab pos="342265" algn="l"/>
              <a:tab pos="792480" algn="l"/>
            </a:tabLst>
          </a:pPr>
          <a:endParaRPr lang="cs-CZ"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just">
            <a:lnSpc>
              <a:spcPts val="700"/>
            </a:lnSpc>
            <a:spcBef>
              <a:spcPts val="300"/>
            </a:spcBef>
            <a:spcAft>
              <a:spcPts val="0"/>
            </a:spcAft>
            <a:buFont typeface="+mj-lt"/>
            <a:buAutoNum type="arabicParenR"/>
            <a:tabLst>
              <a:tab pos="180340" algn="l"/>
              <a:tab pos="342265" algn="l"/>
              <a:tab pos="792480" algn="l"/>
            </a:tabLst>
          </a:pPr>
          <a:r>
            <a:rPr lang="cs-CZ" sz="800">
              <a:effectLst/>
              <a:latin typeface="Arial" panose="020B0604020202020204" pitchFamily="34" charset="0"/>
              <a:ea typeface="Times New Roman" panose="02020603050405020304" pitchFamily="18" charset="0"/>
              <a:cs typeface="Arial" panose="020B0604020202020204" pitchFamily="34" charset="0"/>
            </a:rPr>
            <a:t>Uveďte křestní jméno.</a:t>
          </a:r>
          <a:endParaRPr lang="en-US"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endParaRPr lang="cs-CZ"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r>
            <a:rPr lang="cs-CZ" sz="800">
              <a:effectLst/>
              <a:latin typeface="Arial" panose="020B0604020202020204" pitchFamily="34" charset="0"/>
              <a:ea typeface="Times New Roman" panose="02020603050405020304" pitchFamily="18" charset="0"/>
              <a:cs typeface="Arial" panose="020B0604020202020204" pitchFamily="34" charset="0"/>
            </a:rPr>
            <a:t>Uveďte příjmení, případně název firmy.</a:t>
          </a:r>
          <a:endParaRPr lang="en-US"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endParaRPr lang="cs-CZ"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r>
            <a:rPr lang="cs-CZ" sz="800">
              <a:effectLst/>
              <a:latin typeface="Arial" panose="020B0604020202020204" pitchFamily="34" charset="0"/>
              <a:ea typeface="Times New Roman" panose="02020603050405020304" pitchFamily="18" charset="0"/>
              <a:cs typeface="Arial" panose="020B0604020202020204" pitchFamily="34" charset="0"/>
            </a:rPr>
            <a:t>Vyplňte název ulice odpovídající adrese.</a:t>
          </a:r>
          <a:endParaRPr lang="en-US"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endParaRPr lang="cs-CZ"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r>
            <a:rPr lang="cs-CZ" sz="800">
              <a:effectLst/>
              <a:latin typeface="Arial" panose="020B0604020202020204" pitchFamily="34" charset="0"/>
              <a:ea typeface="Times New Roman" panose="02020603050405020304" pitchFamily="18" charset="0"/>
              <a:cs typeface="Arial" panose="020B0604020202020204" pitchFamily="34" charset="0"/>
            </a:rPr>
            <a:t>Vyplňte číslo popisné odpovídající adrese.</a:t>
          </a:r>
          <a:endParaRPr lang="en-US"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endParaRPr lang="cs-CZ"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r>
            <a:rPr lang="cs-CZ" sz="800">
              <a:effectLst/>
              <a:latin typeface="Arial" panose="020B0604020202020204" pitchFamily="34" charset="0"/>
              <a:ea typeface="Times New Roman" panose="02020603050405020304" pitchFamily="18" charset="0"/>
              <a:cs typeface="Arial" panose="020B0604020202020204" pitchFamily="34" charset="0"/>
            </a:rPr>
            <a:t>Vyplňte číslo orientační odpovídající adrese (pokud jej má daný objekt).</a:t>
          </a:r>
          <a:endParaRPr lang="en-US"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endParaRPr lang="cs-CZ"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r>
            <a:rPr lang="cs-CZ" sz="800">
              <a:effectLst/>
              <a:latin typeface="Arial" panose="020B0604020202020204" pitchFamily="34" charset="0"/>
              <a:ea typeface="Times New Roman" panose="02020603050405020304" pitchFamily="18" charset="0"/>
              <a:cs typeface="Arial" panose="020B0604020202020204" pitchFamily="34" charset="0"/>
            </a:rPr>
            <a:t>Vyplňte název obce odpovídající adrese.</a:t>
          </a:r>
          <a:endParaRPr lang="en-US"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endParaRPr lang="cs-CZ"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r>
            <a:rPr lang="cs-CZ" sz="800">
              <a:effectLst/>
              <a:latin typeface="Arial" panose="020B0604020202020204" pitchFamily="34" charset="0"/>
              <a:ea typeface="Times New Roman" panose="02020603050405020304" pitchFamily="18" charset="0"/>
              <a:cs typeface="Arial" panose="020B0604020202020204" pitchFamily="34" charset="0"/>
            </a:rPr>
            <a:t>Vyplňte PSČ odpovídající adrese ve formátu XXXXX.</a:t>
          </a: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endParaRPr lang="cs-CZ"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r>
            <a:rPr lang="cs-CZ" sz="800">
              <a:effectLst/>
              <a:latin typeface="Arial" panose="020B0604020202020204" pitchFamily="34" charset="0"/>
              <a:ea typeface="Times New Roman" panose="02020603050405020304" pitchFamily="18" charset="0"/>
              <a:cs typeface="Arial" panose="020B0604020202020204" pitchFamily="34" charset="0"/>
            </a:rPr>
            <a:t>Způsoby úhrady:</a:t>
          </a:r>
          <a:r>
            <a:rPr lang="cs-CZ" sz="800" baseline="0">
              <a:effectLst/>
              <a:latin typeface="Arial" panose="020B0604020202020204" pitchFamily="34" charset="0"/>
              <a:ea typeface="Times New Roman" panose="02020603050405020304" pitchFamily="18" charset="0"/>
              <a:cs typeface="Arial" panose="020B0604020202020204" pitchFamily="34" charset="0"/>
            </a:rPr>
            <a:t> </a:t>
          </a:r>
          <a:r>
            <a:rPr lang="cs-CZ" sz="800" b="1">
              <a:effectLst/>
              <a:latin typeface="Arial" panose="020B0604020202020204" pitchFamily="34" charset="0"/>
              <a:ea typeface="Times New Roman" panose="02020603050405020304" pitchFamily="18" charset="0"/>
              <a:cs typeface="Arial" panose="020B0604020202020204" pitchFamily="34" charset="0"/>
            </a:rPr>
            <a:t>BÚ</a:t>
          </a:r>
          <a:r>
            <a:rPr lang="cs-CZ" sz="800">
              <a:effectLst/>
              <a:latin typeface="Arial" panose="020B0604020202020204" pitchFamily="34" charset="0"/>
              <a:ea typeface="Times New Roman" panose="02020603050405020304" pitchFamily="18" charset="0"/>
              <a:cs typeface="Arial" panose="020B0604020202020204" pitchFamily="34" charset="0"/>
            </a:rPr>
            <a:t> (převod z bankovního účtu), </a:t>
          </a:r>
          <a:r>
            <a:rPr lang="cs-CZ" sz="800" b="1">
              <a:effectLst/>
              <a:latin typeface="Arial" panose="020B0604020202020204" pitchFamily="34" charset="0"/>
              <a:ea typeface="Times New Roman" panose="02020603050405020304" pitchFamily="18" charset="0"/>
              <a:cs typeface="Arial" panose="020B0604020202020204" pitchFamily="34" charset="0"/>
            </a:rPr>
            <a:t>I</a:t>
          </a:r>
          <a:r>
            <a:rPr lang="cs-CZ" sz="800">
              <a:effectLst/>
              <a:latin typeface="Arial" panose="020B0604020202020204" pitchFamily="34" charset="0"/>
              <a:ea typeface="Times New Roman" panose="02020603050405020304" pitchFamily="18" charset="0"/>
              <a:cs typeface="Arial" panose="020B0604020202020204" pitchFamily="34" charset="0"/>
            </a:rPr>
            <a:t> (inkaso z bankovního účtu)</a:t>
          </a:r>
          <a:endParaRPr lang="en-US"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endParaRPr lang="cs-CZ"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ct val="100000"/>
            </a:lnSpc>
            <a:spcBef>
              <a:spcPts val="300"/>
            </a:spcBef>
            <a:spcAft>
              <a:spcPts val="0"/>
            </a:spcAft>
            <a:buFont typeface="+mj-lt"/>
            <a:buAutoNum type="arabicParenR"/>
            <a:tabLst>
              <a:tab pos="180340" algn="l"/>
              <a:tab pos="342265" algn="l"/>
              <a:tab pos="792480" algn="l"/>
            </a:tabLst>
          </a:pPr>
          <a:r>
            <a:rPr lang="cs-CZ" sz="800">
              <a:effectLst/>
              <a:latin typeface="Arial" panose="020B0604020202020204" pitchFamily="34" charset="0"/>
              <a:ea typeface="Times New Roman" panose="02020603050405020304" pitchFamily="18" charset="0"/>
              <a:cs typeface="Arial" panose="020B0604020202020204" pitchFamily="34" charset="0"/>
            </a:rPr>
            <a:t>Vyplňte číslo bankovního účtu</a:t>
          </a:r>
          <a:r>
            <a:rPr lang="cs-CZ" sz="800" baseline="0">
              <a:effectLst/>
              <a:latin typeface="Arial" panose="020B0604020202020204" pitchFamily="34" charset="0"/>
              <a:ea typeface="Times New Roman" panose="02020603050405020304" pitchFamily="18" charset="0"/>
              <a:cs typeface="Arial" panose="020B0604020202020204" pitchFamily="34" charset="0"/>
            </a:rPr>
            <a:t> včetně případného předčíslí (předčíslí a číslo účtu má vlastní kolonku (nepište je tedy dohromady do jedné kolonky)</a:t>
          </a:r>
          <a:r>
            <a:rPr lang="cs-CZ" sz="800">
              <a:effectLst/>
              <a:latin typeface="Arial" panose="020B0604020202020204" pitchFamily="34" charset="0"/>
              <a:ea typeface="Times New Roman" panose="02020603050405020304" pitchFamily="18" charset="0"/>
              <a:cs typeface="Arial" panose="020B0604020202020204" pitchFamily="34" charset="0"/>
            </a:rPr>
            <a:t>. Pole je povinné pro zvolený způsob úhrady inkasem.</a:t>
          </a:r>
          <a:endParaRPr lang="en-US"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endParaRPr lang="cs-CZ"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ct val="100000"/>
            </a:lnSpc>
            <a:spcBef>
              <a:spcPts val="300"/>
            </a:spcBef>
            <a:spcAft>
              <a:spcPts val="0"/>
            </a:spcAft>
            <a:buFont typeface="+mj-lt"/>
            <a:buAutoNum type="arabicParenR"/>
            <a:tabLst>
              <a:tab pos="180340" algn="l"/>
              <a:tab pos="342265" algn="l"/>
              <a:tab pos="792480" algn="l"/>
            </a:tabLst>
          </a:pPr>
          <a:r>
            <a:rPr lang="cs-CZ" sz="800">
              <a:effectLst/>
              <a:latin typeface="Arial" panose="020B0604020202020204" pitchFamily="34" charset="0"/>
              <a:ea typeface="Times New Roman" panose="02020603050405020304" pitchFamily="18" charset="0"/>
              <a:cs typeface="Arial" panose="020B0604020202020204" pitchFamily="34" charset="0"/>
            </a:rPr>
            <a:t>Uveďte kód Vaší banky. Na výběr z hodnot </a:t>
          </a:r>
          <a:r>
            <a:rPr lang="cs-CZ" sz="800" b="1">
              <a:effectLst/>
              <a:latin typeface="Arial" panose="020B0604020202020204" pitchFamily="34" charset="0"/>
              <a:ea typeface="Times New Roman" panose="02020603050405020304" pitchFamily="18" charset="0"/>
              <a:cs typeface="Arial" panose="020B0604020202020204" pitchFamily="34" charset="0"/>
            </a:rPr>
            <a:t>0100</a:t>
          </a:r>
          <a:r>
            <a:rPr lang="cs-CZ" sz="800">
              <a:effectLst/>
              <a:latin typeface="Arial" panose="020B0604020202020204" pitchFamily="34" charset="0"/>
              <a:ea typeface="Times New Roman" panose="02020603050405020304" pitchFamily="18" charset="0"/>
              <a:cs typeface="Arial" panose="020B0604020202020204" pitchFamily="34" charset="0"/>
            </a:rPr>
            <a:t> (Komerční banka, a.s.), </a:t>
          </a:r>
          <a:r>
            <a:rPr lang="cs-CZ" sz="800" b="1">
              <a:effectLst/>
              <a:latin typeface="Arial" panose="020B0604020202020204" pitchFamily="34" charset="0"/>
              <a:ea typeface="Times New Roman" panose="02020603050405020304" pitchFamily="18" charset="0"/>
              <a:cs typeface="Arial" panose="020B0604020202020204" pitchFamily="34" charset="0"/>
            </a:rPr>
            <a:t>0300</a:t>
          </a:r>
          <a:r>
            <a:rPr lang="cs-CZ" sz="800">
              <a:effectLst/>
              <a:latin typeface="Arial" panose="020B0604020202020204" pitchFamily="34" charset="0"/>
              <a:ea typeface="Times New Roman" panose="02020603050405020304" pitchFamily="18" charset="0"/>
              <a:cs typeface="Arial" panose="020B0604020202020204" pitchFamily="34" charset="0"/>
            </a:rPr>
            <a:t> (Československá obchodní banka, a.s.), </a:t>
          </a:r>
          <a:r>
            <a:rPr lang="cs-CZ" sz="800" b="1">
              <a:effectLst/>
              <a:latin typeface="Arial" panose="020B0604020202020204" pitchFamily="34" charset="0"/>
              <a:ea typeface="Times New Roman" panose="02020603050405020304" pitchFamily="18" charset="0"/>
              <a:cs typeface="Arial" panose="020B0604020202020204" pitchFamily="34" charset="0"/>
            </a:rPr>
            <a:t>0600</a:t>
          </a:r>
          <a:r>
            <a:rPr lang="cs-CZ" sz="800">
              <a:effectLst/>
              <a:latin typeface="Arial" panose="020B0604020202020204" pitchFamily="34" charset="0"/>
              <a:ea typeface="Times New Roman" panose="02020603050405020304" pitchFamily="18" charset="0"/>
              <a:cs typeface="Arial" panose="020B0604020202020204" pitchFamily="34" charset="0"/>
            </a:rPr>
            <a:t> (GE Money Bank, a.s.), </a:t>
          </a:r>
          <a:r>
            <a:rPr lang="cs-CZ" sz="800" b="1">
              <a:effectLst/>
              <a:latin typeface="Arial" panose="020B0604020202020204" pitchFamily="34" charset="0"/>
              <a:ea typeface="Times New Roman" panose="02020603050405020304" pitchFamily="18" charset="0"/>
              <a:cs typeface="Arial" panose="020B0604020202020204" pitchFamily="34" charset="0"/>
            </a:rPr>
            <a:t>0800</a:t>
          </a:r>
          <a:r>
            <a:rPr lang="cs-CZ" sz="800">
              <a:effectLst/>
              <a:latin typeface="Arial" panose="020B0604020202020204" pitchFamily="34" charset="0"/>
              <a:ea typeface="Times New Roman" panose="02020603050405020304" pitchFamily="18" charset="0"/>
              <a:cs typeface="Arial" panose="020B0604020202020204" pitchFamily="34" charset="0"/>
            </a:rPr>
            <a:t> (Česká spořitelna, a.s.), </a:t>
          </a:r>
          <a:r>
            <a:rPr lang="cs-CZ" sz="800" b="1">
              <a:effectLst/>
              <a:latin typeface="Arial" panose="020B0604020202020204" pitchFamily="34" charset="0"/>
              <a:ea typeface="Times New Roman" panose="02020603050405020304" pitchFamily="18" charset="0"/>
              <a:cs typeface="Arial" panose="020B0604020202020204" pitchFamily="34" charset="0"/>
            </a:rPr>
            <a:t>2010</a:t>
          </a:r>
          <a:r>
            <a:rPr lang="cs-CZ" sz="800">
              <a:effectLst/>
              <a:latin typeface="Arial" panose="020B0604020202020204" pitchFamily="34" charset="0"/>
              <a:ea typeface="Times New Roman" panose="02020603050405020304" pitchFamily="18" charset="0"/>
              <a:cs typeface="Arial" panose="020B0604020202020204" pitchFamily="34" charset="0"/>
            </a:rPr>
            <a:t> (Fio banka, a.s.), </a:t>
          </a:r>
          <a:r>
            <a:rPr lang="cs-CZ" sz="800" b="1">
              <a:effectLst/>
              <a:latin typeface="Arial" panose="020B0604020202020204" pitchFamily="34" charset="0"/>
              <a:ea typeface="Times New Roman" panose="02020603050405020304" pitchFamily="18" charset="0"/>
              <a:cs typeface="Arial" panose="020B0604020202020204" pitchFamily="34" charset="0"/>
            </a:rPr>
            <a:t>2310</a:t>
          </a:r>
          <a:r>
            <a:rPr lang="cs-CZ" sz="800">
              <a:effectLst/>
              <a:latin typeface="Arial" panose="020B0604020202020204" pitchFamily="34" charset="0"/>
              <a:ea typeface="Times New Roman" panose="02020603050405020304" pitchFamily="18" charset="0"/>
              <a:cs typeface="Arial" panose="020B0604020202020204" pitchFamily="34" charset="0"/>
            </a:rPr>
            <a:t> (ZUNO Bank AG), </a:t>
          </a:r>
          <a:r>
            <a:rPr lang="cs-CZ" sz="800" b="1">
              <a:effectLst/>
              <a:latin typeface="Arial" panose="020B0604020202020204" pitchFamily="34" charset="0"/>
              <a:ea typeface="Times New Roman" panose="02020603050405020304" pitchFamily="18" charset="0"/>
              <a:cs typeface="Arial" panose="020B0604020202020204" pitchFamily="34" charset="0"/>
            </a:rPr>
            <a:t>2700</a:t>
          </a:r>
          <a:r>
            <a:rPr lang="cs-CZ" sz="800">
              <a:effectLst/>
              <a:latin typeface="Arial" panose="020B0604020202020204" pitchFamily="34" charset="0"/>
              <a:ea typeface="Times New Roman" panose="02020603050405020304" pitchFamily="18" charset="0"/>
              <a:cs typeface="Arial" panose="020B0604020202020204" pitchFamily="34" charset="0"/>
            </a:rPr>
            <a:t> (UniCredit Bank Czech Republic, a.s.), </a:t>
          </a:r>
          <a:r>
            <a:rPr lang="cs-CZ" sz="800" b="1">
              <a:effectLst/>
              <a:latin typeface="Arial" panose="020B0604020202020204" pitchFamily="34" charset="0"/>
              <a:ea typeface="Times New Roman" panose="02020603050405020304" pitchFamily="18" charset="0"/>
              <a:cs typeface="Arial" panose="020B0604020202020204" pitchFamily="34" charset="0"/>
            </a:rPr>
            <a:t>3030</a:t>
          </a:r>
          <a:r>
            <a:rPr lang="cs-CZ" sz="800">
              <a:effectLst/>
              <a:latin typeface="Arial" panose="020B0604020202020204" pitchFamily="34" charset="0"/>
              <a:ea typeface="Times New Roman" panose="02020603050405020304" pitchFamily="18" charset="0"/>
              <a:cs typeface="Arial" panose="020B0604020202020204" pitchFamily="34" charset="0"/>
            </a:rPr>
            <a:t> (Air Bank a.s.), </a:t>
          </a:r>
          <a:r>
            <a:rPr lang="cs-CZ" sz="800" b="1">
              <a:effectLst/>
              <a:latin typeface="Arial" panose="020B0604020202020204" pitchFamily="34" charset="0"/>
              <a:ea typeface="Times New Roman" panose="02020603050405020304" pitchFamily="18" charset="0"/>
              <a:cs typeface="Arial" panose="020B0604020202020204" pitchFamily="34" charset="0"/>
            </a:rPr>
            <a:t>5500</a:t>
          </a:r>
          <a:r>
            <a:rPr lang="cs-CZ" sz="800">
              <a:effectLst/>
              <a:latin typeface="Arial" panose="020B0604020202020204" pitchFamily="34" charset="0"/>
              <a:ea typeface="Times New Roman" panose="02020603050405020304" pitchFamily="18" charset="0"/>
              <a:cs typeface="Arial" panose="020B0604020202020204" pitchFamily="34" charset="0"/>
            </a:rPr>
            <a:t> (Raiffeisenbank a.s.), </a:t>
          </a:r>
          <a:r>
            <a:rPr lang="cs-CZ" sz="800" b="1">
              <a:effectLst/>
              <a:latin typeface="Arial" panose="020B0604020202020204" pitchFamily="34" charset="0"/>
              <a:ea typeface="Times New Roman" panose="02020603050405020304" pitchFamily="18" charset="0"/>
              <a:cs typeface="Arial" panose="020B0604020202020204" pitchFamily="34" charset="0"/>
            </a:rPr>
            <a:t>6100</a:t>
          </a:r>
          <a:r>
            <a:rPr lang="cs-CZ" sz="800">
              <a:effectLst/>
              <a:latin typeface="Arial" panose="020B0604020202020204" pitchFamily="34" charset="0"/>
              <a:ea typeface="Times New Roman" panose="02020603050405020304" pitchFamily="18" charset="0"/>
              <a:cs typeface="Arial" panose="020B0604020202020204" pitchFamily="34" charset="0"/>
            </a:rPr>
            <a:t> (Equa bank, a.s.), </a:t>
          </a:r>
          <a:r>
            <a:rPr lang="cs-CZ" sz="800" b="1">
              <a:effectLst/>
              <a:latin typeface="Arial" panose="020B0604020202020204" pitchFamily="34" charset="0"/>
              <a:ea typeface="Times New Roman" panose="02020603050405020304" pitchFamily="18" charset="0"/>
              <a:cs typeface="Arial" panose="020B0604020202020204" pitchFamily="34" charset="0"/>
            </a:rPr>
            <a:t>6210</a:t>
          </a:r>
          <a:r>
            <a:rPr lang="cs-CZ" sz="800">
              <a:effectLst/>
              <a:latin typeface="Arial" panose="020B0604020202020204" pitchFamily="34" charset="0"/>
              <a:ea typeface="Times New Roman" panose="02020603050405020304" pitchFamily="18" charset="0"/>
              <a:cs typeface="Arial" panose="020B0604020202020204" pitchFamily="34" charset="0"/>
            </a:rPr>
            <a:t> (mBank (BRE Bank S.A.), </a:t>
          </a:r>
          <a:r>
            <a:rPr lang="cs-CZ" sz="800" b="1">
              <a:effectLst/>
              <a:latin typeface="Arial" panose="020B0604020202020204" pitchFamily="34" charset="0"/>
              <a:ea typeface="Times New Roman" panose="02020603050405020304" pitchFamily="18" charset="0"/>
              <a:cs typeface="Arial" panose="020B0604020202020204" pitchFamily="34" charset="0"/>
            </a:rPr>
            <a:t>6800</a:t>
          </a:r>
          <a:r>
            <a:rPr lang="cs-CZ" sz="800">
              <a:effectLst/>
              <a:latin typeface="Arial" panose="020B0604020202020204" pitchFamily="34" charset="0"/>
              <a:ea typeface="Times New Roman" panose="02020603050405020304" pitchFamily="18" charset="0"/>
              <a:cs typeface="Arial" panose="020B0604020202020204" pitchFamily="34" charset="0"/>
            </a:rPr>
            <a:t> (Sberbank CZ, a.s.), </a:t>
          </a:r>
          <a:r>
            <a:rPr lang="cs-CZ" sz="800" b="1">
              <a:effectLst/>
              <a:latin typeface="Arial" panose="020B0604020202020204" pitchFamily="34" charset="0"/>
              <a:ea typeface="Times New Roman" panose="02020603050405020304" pitchFamily="18" charset="0"/>
              <a:cs typeface="Arial" panose="020B0604020202020204" pitchFamily="34" charset="0"/>
            </a:rPr>
            <a:t>9002</a:t>
          </a:r>
          <a:r>
            <a:rPr lang="cs-CZ" sz="800">
              <a:effectLst/>
              <a:latin typeface="Arial" panose="020B0604020202020204" pitchFamily="34" charset="0"/>
              <a:ea typeface="Times New Roman" panose="02020603050405020304" pitchFamily="18" charset="0"/>
              <a:cs typeface="Arial" panose="020B0604020202020204" pitchFamily="34" charset="0"/>
            </a:rPr>
            <a:t> AMERICAN EXPRESS</a:t>
          </a:r>
          <a:endParaRPr lang="en-US"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endParaRPr lang="cs-CZ"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r>
            <a:rPr lang="cs-CZ" sz="800">
              <a:effectLst/>
              <a:latin typeface="Arial" panose="020B0604020202020204" pitchFamily="34" charset="0"/>
              <a:ea typeface="Times New Roman" panose="02020603050405020304" pitchFamily="18" charset="0"/>
              <a:cs typeface="Arial" panose="020B0604020202020204" pitchFamily="34" charset="0"/>
            </a:rPr>
            <a:t>Nastavte si limit pro způsob placení vyúčtování INKASEM (povinné pole pro tento způsob úhrady)</a:t>
          </a:r>
          <a:endParaRPr lang="en-US"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endParaRPr lang="cs-CZ"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r>
            <a:rPr lang="cs-CZ" sz="800">
              <a:effectLst/>
              <a:latin typeface="Arial" panose="020B0604020202020204" pitchFamily="34" charset="0"/>
              <a:ea typeface="Times New Roman" panose="02020603050405020304" pitchFamily="18" charset="0"/>
              <a:cs typeface="Arial" panose="020B0604020202020204" pitchFamily="34" charset="0"/>
            </a:rPr>
            <a:t>Bude Vám vystaveno elektronické</a:t>
          </a:r>
          <a:r>
            <a:rPr lang="cs-CZ" sz="800" baseline="0">
              <a:effectLst/>
              <a:latin typeface="Arial" panose="020B0604020202020204" pitchFamily="34" charset="0"/>
              <a:ea typeface="Times New Roman" panose="02020603050405020304" pitchFamily="18" charset="0"/>
              <a:cs typeface="Arial" panose="020B0604020202020204" pitchFamily="34" charset="0"/>
            </a:rPr>
            <a:t> vyúčtování (E).</a:t>
          </a:r>
          <a:endParaRPr lang="cs-CZ"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endParaRPr lang="cs-CZ" sz="8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ts val="700"/>
            </a:lnSpc>
            <a:spcBef>
              <a:spcPts val="300"/>
            </a:spcBef>
            <a:spcAft>
              <a:spcPts val="0"/>
            </a:spcAft>
            <a:buFont typeface="+mj-lt"/>
            <a:buAutoNum type="arabicParenR"/>
            <a:tabLst>
              <a:tab pos="180340" algn="l"/>
              <a:tab pos="342265" algn="l"/>
              <a:tab pos="792480" algn="l"/>
            </a:tabLst>
          </a:pPr>
          <a:r>
            <a:rPr lang="cs-CZ" sz="800">
              <a:solidFill>
                <a:schemeClr val="dk1"/>
              </a:solidFill>
              <a:effectLst/>
              <a:latin typeface="Arial" panose="020B0604020202020204" pitchFamily="34" charset="0"/>
              <a:ea typeface="Times New Roman" panose="02020603050405020304" pitchFamily="18" charset="0"/>
              <a:cs typeface="Arial" panose="020B0604020202020204" pitchFamily="34" charset="0"/>
            </a:rPr>
            <a:t>Notifikace o vyúčtování Vám</a:t>
          </a:r>
          <a:r>
            <a:rPr lang="cs-CZ" sz="800" baseline="0">
              <a:solidFill>
                <a:schemeClr val="dk1"/>
              </a:solidFill>
              <a:effectLst/>
              <a:latin typeface="Arial" panose="020B0604020202020204" pitchFamily="34" charset="0"/>
              <a:ea typeface="Times New Roman" panose="02020603050405020304" pitchFamily="18" charset="0"/>
              <a:cs typeface="Arial" panose="020B0604020202020204" pitchFamily="34" charset="0"/>
            </a:rPr>
            <a:t> bude zasílána automaticky. Vyplňte prosím e-mail, kam Vám máme vyúčtování zaslat, můžete také vyplnit telefonní číslo, pokud chcete na vyúčtování upozornit i formou SMS.</a:t>
          </a:r>
          <a:endParaRPr lang="cs-CZ" sz="8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ct val="100000"/>
            </a:lnSpc>
            <a:spcBef>
              <a:spcPts val="300"/>
            </a:spcBef>
            <a:spcAft>
              <a:spcPts val="0"/>
            </a:spcAft>
            <a:buFont typeface="+mj-lt"/>
            <a:buAutoNum type="arabicParenR"/>
            <a:tabLst>
              <a:tab pos="180340" algn="l"/>
              <a:tab pos="342265" algn="l"/>
              <a:tab pos="792480" algn="l"/>
            </a:tabLst>
          </a:pPr>
          <a:endParaRPr lang="cs-CZ" sz="800">
            <a:effectLst/>
            <a:latin typeface="Arial" panose="020B0604020202020204" pitchFamily="34" charset="0"/>
            <a:ea typeface="Times New Roman" panose="02020603050405020304" pitchFamily="18" charset="0"/>
            <a:cs typeface="Arial" panose="020B0604020202020204" pitchFamily="34" charset="0"/>
          </a:endParaRPr>
        </a:p>
        <a:p>
          <a:pPr marL="342900" marR="184785" lvl="0" indent="-342900" algn="l">
            <a:lnSpc>
              <a:spcPct val="100000"/>
            </a:lnSpc>
            <a:spcBef>
              <a:spcPts val="300"/>
            </a:spcBef>
            <a:spcAft>
              <a:spcPts val="0"/>
            </a:spcAft>
            <a:buFont typeface="+mj-lt"/>
            <a:buAutoNum type="arabicParenR"/>
            <a:tabLst>
              <a:tab pos="180340" algn="l"/>
              <a:tab pos="342265" algn="l"/>
              <a:tab pos="792480" algn="l"/>
            </a:tabLst>
          </a:pPr>
          <a:r>
            <a:rPr lang="en-US" sz="800">
              <a:effectLst/>
              <a:latin typeface="Arial" panose="020B0604020202020204" pitchFamily="34" charset="0"/>
              <a:ea typeface="Times New Roman" panose="02020603050405020304" pitchFamily="18" charset="0"/>
              <a:cs typeface="Arial" panose="020B0604020202020204" pitchFamily="34" charset="0"/>
            </a:rPr>
            <a:t>Pokud si u služby zvolíte, že chcete dostávat</a:t>
          </a:r>
          <a:r>
            <a:rPr lang="cs-CZ" sz="800" baseline="0">
              <a:effectLst/>
              <a:latin typeface="Arial" panose="020B0604020202020204" pitchFamily="34" charset="0"/>
              <a:ea typeface="Times New Roman" panose="02020603050405020304" pitchFamily="18" charset="0"/>
              <a:cs typeface="Arial" panose="020B0604020202020204" pitchFamily="34" charset="0"/>
            </a:rPr>
            <a:t> </a:t>
          </a:r>
          <a:r>
            <a:rPr lang="en-US" sz="800">
              <a:effectLst/>
              <a:latin typeface="Arial" panose="020B0604020202020204" pitchFamily="34" charset="0"/>
              <a:ea typeface="Times New Roman" panose="02020603050405020304" pitchFamily="18" charset="0"/>
              <a:cs typeface="Arial" panose="020B0604020202020204" pitchFamily="34" charset="0"/>
            </a:rPr>
            <a:t>podrobný výpis služeb, bude součástí Vašeho</a:t>
          </a:r>
          <a:r>
            <a:rPr lang="cs-CZ" sz="800" baseline="0">
              <a:effectLst/>
              <a:latin typeface="Arial" panose="020B0604020202020204" pitchFamily="34" charset="0"/>
              <a:ea typeface="Times New Roman" panose="02020603050405020304" pitchFamily="18" charset="0"/>
              <a:cs typeface="Arial" panose="020B0604020202020204" pitchFamily="34" charset="0"/>
            </a:rPr>
            <a:t> </a:t>
          </a:r>
          <a:r>
            <a:rPr lang="en-US" sz="800">
              <a:effectLst/>
              <a:latin typeface="Arial" panose="020B0604020202020204" pitchFamily="34" charset="0"/>
              <a:ea typeface="Times New Roman" panose="02020603050405020304" pitchFamily="18" charset="0"/>
              <a:cs typeface="Arial" panose="020B0604020202020204" pitchFamily="34" charset="0"/>
            </a:rPr>
            <a:t>elektronického vyúčtování.</a:t>
          </a:r>
          <a:endParaRPr lang="en-US" sz="9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19050</xdr:rowOff>
    </xdr:from>
    <xdr:ext cx="1571625" cy="668069"/>
    <xdr:pic>
      <xdr:nvPicPr>
        <xdr:cNvPr id="2" name="Picture 1" descr="TMO_Logo_BW">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876770"/>
          <a:ext cx="1571625" cy="668069"/>
        </a:xfrm>
        <a:prstGeom prst="rect">
          <a:avLst/>
        </a:prstGeom>
        <a:noFill/>
        <a:ln>
          <a:noFill/>
        </a:ln>
      </xdr:spPr>
    </xdr:pic>
    <xdr:clientData/>
  </xdr:oneCellAnchor>
  <xdr:twoCellAnchor>
    <xdr:from>
      <xdr:col>0</xdr:col>
      <xdr:colOff>301283</xdr:colOff>
      <xdr:row>2</xdr:row>
      <xdr:rowOff>1760</xdr:rowOff>
    </xdr:from>
    <xdr:to>
      <xdr:col>8</xdr:col>
      <xdr:colOff>519807</xdr:colOff>
      <xdr:row>50</xdr:row>
      <xdr:rowOff>8284</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01283" y="527277"/>
          <a:ext cx="5105834" cy="9150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lvl="0" indent="-228600">
            <a:buFont typeface="+mj-lt"/>
            <a:buAutoNum type="arabicParenR"/>
          </a:pPr>
          <a:r>
            <a:rPr lang="cs-CZ" sz="600" b="1">
              <a:solidFill>
                <a:schemeClr val="dk1"/>
              </a:solidFill>
              <a:effectLst/>
              <a:latin typeface="Arial" panose="020B0604020202020204" pitchFamily="34" charset="0"/>
              <a:ea typeface="+mn-ea"/>
              <a:cs typeface="Arial" panose="020B0604020202020204" pitchFamily="34" charset="0"/>
            </a:rPr>
            <a:t>A</a:t>
          </a:r>
          <a:r>
            <a:rPr lang="cs-CZ" sz="600">
              <a:solidFill>
                <a:schemeClr val="dk1"/>
              </a:solidFill>
              <a:effectLst/>
              <a:latin typeface="Arial" panose="020B0604020202020204" pitchFamily="34" charset="0"/>
              <a:ea typeface="+mn-ea"/>
              <a:cs typeface="Arial" panose="020B0604020202020204" pitchFamily="34" charset="0"/>
            </a:rPr>
            <a:t> (aktivace nového telefonního čísla), </a:t>
          </a:r>
          <a:r>
            <a:rPr lang="cs-CZ" sz="600" b="1">
              <a:solidFill>
                <a:schemeClr val="dk1"/>
              </a:solidFill>
              <a:effectLst/>
              <a:latin typeface="Arial" panose="020B0604020202020204" pitchFamily="34" charset="0"/>
              <a:ea typeface="+mn-ea"/>
              <a:cs typeface="Arial" panose="020B0604020202020204" pitchFamily="34" charset="0"/>
            </a:rPr>
            <a:t>M</a:t>
          </a:r>
          <a:r>
            <a:rPr lang="cs-CZ" sz="600">
              <a:solidFill>
                <a:schemeClr val="dk1"/>
              </a:solidFill>
              <a:effectLst/>
              <a:latin typeface="Arial" panose="020B0604020202020204" pitchFamily="34" charset="0"/>
              <a:ea typeface="+mn-ea"/>
              <a:cs typeface="Arial" panose="020B0604020202020204" pitchFamily="34" charset="0"/>
            </a:rPr>
            <a:t> (migrace – přechod z předplacené karty na paušální tarif), </a:t>
          </a:r>
          <a:r>
            <a:rPr lang="cs-CZ" sz="600" b="1">
              <a:solidFill>
                <a:schemeClr val="dk1"/>
              </a:solidFill>
              <a:effectLst/>
              <a:latin typeface="Arial" panose="020B0604020202020204" pitchFamily="34" charset="0"/>
              <a:ea typeface="+mn-ea"/>
              <a:cs typeface="Arial" panose="020B0604020202020204" pitchFamily="34" charset="0"/>
            </a:rPr>
            <a:t>P</a:t>
          </a:r>
          <a:r>
            <a:rPr lang="cs-CZ" sz="600">
              <a:solidFill>
                <a:schemeClr val="dk1"/>
              </a:solidFill>
              <a:effectLst/>
              <a:latin typeface="Arial" panose="020B0604020202020204" pitchFamily="34" charset="0"/>
              <a:ea typeface="+mn-ea"/>
              <a:cs typeface="Arial" panose="020B0604020202020204" pitchFamily="34" charset="0"/>
            </a:rPr>
            <a:t> (přenesení telefonního čísla od jiného operátora), </a:t>
          </a:r>
          <a:r>
            <a:rPr lang="cs-CZ" sz="600" b="1">
              <a:solidFill>
                <a:schemeClr val="dk1"/>
              </a:solidFill>
              <a:effectLst/>
              <a:latin typeface="Arial" panose="020B0604020202020204" pitchFamily="34" charset="0"/>
              <a:ea typeface="+mn-ea"/>
              <a:cs typeface="Arial" panose="020B0604020202020204" pitchFamily="34" charset="0"/>
            </a:rPr>
            <a:t>H</a:t>
          </a:r>
          <a:r>
            <a:rPr lang="cs-CZ" sz="600">
              <a:solidFill>
                <a:schemeClr val="dk1"/>
              </a:solidFill>
              <a:effectLst/>
              <a:latin typeface="Arial" panose="020B0604020202020204" pitchFamily="34" charset="0"/>
              <a:ea typeface="+mn-ea"/>
              <a:cs typeface="Arial" panose="020B0604020202020204" pitchFamily="34" charset="0"/>
            </a:rPr>
            <a:t> (požadavek na hromadnou aktivaci více SIMkaret se stejným nastavením služeb)</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arenR"/>
            <a:tabLst/>
            <a:defRPr/>
          </a:pPr>
          <a:r>
            <a:rPr lang="cs-CZ" sz="600">
              <a:solidFill>
                <a:schemeClr val="dk1"/>
              </a:solidFill>
              <a:effectLst/>
              <a:latin typeface="Arial" panose="020B0604020202020204" pitchFamily="34" charset="0"/>
              <a:ea typeface="+mn-ea"/>
              <a:cs typeface="Arial" panose="020B0604020202020204" pitchFamily="34" charset="0"/>
            </a:rPr>
            <a:t>Vyberte číslo z vaší rezervované číselné řady nebo uveďte existující tel. číslo, jedná-li se o migraci z Twistu nebo přenos čísla od jiného mobilního operátora. V případně nevyplnění TČ vám bude přiděleno libovolné číslo. V případě požadavku na hromadnou aktivaci uveďte prosím telefonní číslo, od kterého Vám přidělíme číselnou řadu v počtu, který uvádíte, počínající číslem, které zde uvádíte, pokud máte tolik čísel rezervovaných. V případně nevyplnění TČ vám bude přiděleno libovolné číslo.</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V případě požadavku na hromadnou aktivaci vyplňte prosím požadovaný počet simkaret s konkrétním nastavením, v ostatních případech nevyplňujte.</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Pokud je zvolen typ objednávky M (migrace), je nutné uvést číslo Vaší simkarty (19místný číselný kód uvedený na spodní straně SIM karty). Pokud se jedná o typ objednávky A (aktivace) nebo P (přenesení čísla) a máte od nás již SIMkartu, uveďte její číslo. Pokud požadujete SIM zaslat, nechte políčko prázdné</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Typ SIM karty: </a:t>
          </a:r>
          <a:r>
            <a:rPr lang="cs-CZ" sz="600" b="1">
              <a:solidFill>
                <a:schemeClr val="dk1"/>
              </a:solidFill>
              <a:effectLst/>
              <a:latin typeface="Arial" panose="020B0604020202020204" pitchFamily="34" charset="0"/>
              <a:ea typeface="+mn-ea"/>
              <a:cs typeface="Arial" panose="020B0604020202020204" pitchFamily="34" charset="0"/>
            </a:rPr>
            <a:t>U</a:t>
          </a:r>
          <a:r>
            <a:rPr lang="cs-CZ" sz="600">
              <a:solidFill>
                <a:schemeClr val="dk1"/>
              </a:solidFill>
              <a:effectLst/>
              <a:latin typeface="Arial" panose="020B0604020202020204" pitchFamily="34" charset="0"/>
              <a:ea typeface="+mn-ea"/>
              <a:cs typeface="Arial" panose="020B0604020202020204" pitchFamily="34" charset="0"/>
            </a:rPr>
            <a:t> (Universal SIM karta 3v1), </a:t>
          </a:r>
          <a:r>
            <a:rPr lang="cs-CZ" sz="600" b="1">
              <a:solidFill>
                <a:schemeClr val="dk1"/>
              </a:solidFill>
              <a:effectLst/>
              <a:latin typeface="Arial" panose="020B0604020202020204" pitchFamily="34" charset="0"/>
              <a:ea typeface="+mn-ea"/>
              <a:cs typeface="Arial" panose="020B0604020202020204" pitchFamily="34" charset="0"/>
            </a:rPr>
            <a:t>W</a:t>
          </a:r>
          <a:r>
            <a:rPr lang="cs-CZ" sz="600">
              <a:solidFill>
                <a:schemeClr val="dk1"/>
              </a:solidFill>
              <a:effectLst/>
              <a:latin typeface="Arial" panose="020B0604020202020204" pitchFamily="34" charset="0"/>
              <a:ea typeface="+mn-ea"/>
              <a:cs typeface="Arial" panose="020B0604020202020204" pitchFamily="34" charset="0"/>
            </a:rPr>
            <a:t> (Twin Universal SIM karta), </a:t>
          </a:r>
          <a:r>
            <a:rPr lang="cs-CZ" sz="600" b="1">
              <a:solidFill>
                <a:schemeClr val="dk1"/>
              </a:solidFill>
              <a:effectLst/>
              <a:latin typeface="Arial" panose="020B0604020202020204" pitchFamily="34" charset="0"/>
              <a:ea typeface="+mn-ea"/>
              <a:cs typeface="Arial" panose="020B0604020202020204" pitchFamily="34" charset="0"/>
            </a:rPr>
            <a:t>N</a:t>
          </a:r>
          <a:r>
            <a:rPr lang="cs-CZ" sz="600">
              <a:solidFill>
                <a:schemeClr val="dk1"/>
              </a:solidFill>
              <a:effectLst/>
              <a:latin typeface="Arial" panose="020B0604020202020204" pitchFamily="34" charset="0"/>
              <a:ea typeface="+mn-ea"/>
              <a:cs typeface="Arial" panose="020B0604020202020204" pitchFamily="34" charset="0"/>
            </a:rPr>
            <a:t> (Universal SIM karta 3v1 bez PINu,</a:t>
          </a:r>
          <a:r>
            <a:rPr lang="cs-CZ" sz="600" baseline="0">
              <a:solidFill>
                <a:schemeClr val="dk1"/>
              </a:solidFill>
              <a:effectLst/>
              <a:latin typeface="Arial" panose="020B0604020202020204" pitchFamily="34" charset="0"/>
              <a:ea typeface="+mn-ea"/>
              <a:cs typeface="Arial" panose="020B0604020202020204" pitchFamily="34" charset="0"/>
            </a:rPr>
            <a:t> </a:t>
          </a:r>
          <a:r>
            <a:rPr lang="cs-CZ" sz="600" b="1" baseline="0">
              <a:solidFill>
                <a:schemeClr val="dk1"/>
              </a:solidFill>
              <a:effectLst/>
              <a:latin typeface="Arial" panose="020B0604020202020204" pitchFamily="34" charset="0"/>
              <a:ea typeface="+mn-ea"/>
              <a:cs typeface="Arial" panose="020B0604020202020204" pitchFamily="34" charset="0"/>
            </a:rPr>
            <a:t>E</a:t>
          </a:r>
          <a:r>
            <a:rPr lang="cs-CZ" sz="600" baseline="0">
              <a:solidFill>
                <a:schemeClr val="dk1"/>
              </a:solidFill>
              <a:effectLst/>
              <a:latin typeface="Arial" panose="020B0604020202020204" pitchFamily="34" charset="0"/>
              <a:ea typeface="+mn-ea"/>
              <a:cs typeface="Arial" panose="020B0604020202020204" pitchFamily="34" charset="0"/>
            </a:rPr>
            <a:t> (eSIM)</a:t>
          </a:r>
          <a:r>
            <a:rPr lang="en-US" sz="600" baseline="0">
              <a:solidFill>
                <a:schemeClr val="dk1"/>
              </a:solidFill>
              <a:effectLst/>
              <a:latin typeface="Arial" panose="020B0604020202020204" pitchFamily="34" charset="0"/>
              <a:ea typeface="+mn-ea"/>
              <a:cs typeface="Arial" panose="020B0604020202020204" pitchFamily="34" charset="0"/>
            </a:rPr>
            <a:t>, EL </a:t>
          </a:r>
          <a:r>
            <a:rPr lang="cs-CZ" sz="600" baseline="0">
              <a:solidFill>
                <a:schemeClr val="dk1"/>
              </a:solidFill>
              <a:effectLst/>
              <a:latin typeface="Arial" panose="020B0604020202020204" pitchFamily="34" charset="0"/>
              <a:ea typeface="+mn-ea"/>
              <a:cs typeface="Arial" panose="020B0604020202020204" pitchFamily="34" charset="0"/>
            </a:rPr>
            <a:t>(elektronická SIM) - v případě této volby je povinné uvést i registrační e-mail pro jednorázové přihlášení do Můj T-Mobile)</a:t>
          </a: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Vyberte</a:t>
          </a:r>
          <a:r>
            <a:rPr lang="cs-CZ" sz="600" baseline="0">
              <a:solidFill>
                <a:schemeClr val="dk1"/>
              </a:solidFill>
              <a:effectLst/>
              <a:latin typeface="Arial" panose="020B0604020202020204" pitchFamily="34" charset="0"/>
              <a:ea typeface="+mn-ea"/>
              <a:cs typeface="Arial" panose="020B0604020202020204" pitchFamily="34" charset="0"/>
            </a:rPr>
            <a:t> tarif z nabídky v liště.</a:t>
          </a: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Vyplňte jednu z variant termínu aktivace dodaných SIM karet. V případě, že kolonku nevyplníte, bude uplatněna varianta A.</a:t>
          </a:r>
          <a:r>
            <a:rPr lang="cs-CZ" sz="600" b="1">
              <a:solidFill>
                <a:schemeClr val="dk1"/>
              </a:solidFill>
              <a:effectLst/>
              <a:latin typeface="Arial" panose="020B0604020202020204" pitchFamily="34" charset="0"/>
              <a:ea typeface="+mn-ea"/>
              <a:cs typeface="Arial" panose="020B0604020202020204" pitchFamily="34" charset="0"/>
            </a:rPr>
            <a:t> A </a:t>
          </a:r>
          <a:r>
            <a:rPr lang="cs-CZ" sz="600">
              <a:solidFill>
                <a:schemeClr val="dk1"/>
              </a:solidFill>
              <a:effectLst/>
              <a:latin typeface="Arial" panose="020B0604020202020204" pitchFamily="34" charset="0"/>
              <a:ea typeface="+mn-ea"/>
              <a:cs typeface="Arial" panose="020B0604020202020204" pitchFamily="34" charset="0"/>
            </a:rPr>
            <a:t>SIM karta bude aktivována v den po dni dodání</a:t>
          </a:r>
          <a:r>
            <a:rPr lang="cs-CZ" sz="600" b="1">
              <a:solidFill>
                <a:schemeClr val="dk1"/>
              </a:solidFill>
              <a:effectLst/>
              <a:latin typeface="Arial" panose="020B0604020202020204" pitchFamily="34" charset="0"/>
              <a:ea typeface="+mn-ea"/>
              <a:cs typeface="Arial" panose="020B0604020202020204" pitchFamily="34" charset="0"/>
            </a:rPr>
            <a:t>,  DD.MM  </a:t>
          </a:r>
          <a:r>
            <a:rPr lang="cs-CZ" sz="600">
              <a:solidFill>
                <a:schemeClr val="dk1"/>
              </a:solidFill>
              <a:effectLst/>
              <a:latin typeface="Arial" panose="020B0604020202020204" pitchFamily="34" charset="0"/>
              <a:ea typeface="+mn-ea"/>
              <a:cs typeface="Arial" panose="020B0604020202020204" pitchFamily="34" charset="0"/>
            </a:rPr>
            <a:t>SIM karta bude aktivována v den dle Vašeho přání, ale ne dříve než v následující den po dni dodání (DD – den, MM – měsíc)</a:t>
          </a:r>
          <a:r>
            <a:rPr lang="cs-CZ" sz="600" b="1">
              <a:solidFill>
                <a:schemeClr val="dk1"/>
              </a:solidFill>
              <a:effectLst/>
              <a:latin typeface="Arial" panose="020B0604020202020204" pitchFamily="34" charset="0"/>
              <a:ea typeface="+mn-ea"/>
              <a:cs typeface="Arial" panose="020B0604020202020204" pitchFamily="34" charset="0"/>
            </a:rPr>
            <a:t>, C </a:t>
          </a:r>
          <a:r>
            <a:rPr lang="cs-CZ" sz="600">
              <a:solidFill>
                <a:schemeClr val="dk1"/>
              </a:solidFill>
              <a:effectLst/>
              <a:latin typeface="Arial" panose="020B0604020202020204" pitchFamily="34" charset="0"/>
              <a:ea typeface="+mn-ea"/>
              <a:cs typeface="Arial" panose="020B0604020202020204" pitchFamily="34" charset="0"/>
            </a:rPr>
            <a:t>SIM karta bude aktivována na základě vaší telefonické žádosti.</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Roamingové tarify: </a:t>
          </a:r>
          <a:r>
            <a:rPr lang="cs-CZ" sz="600" b="1">
              <a:solidFill>
                <a:schemeClr val="dk1"/>
              </a:solidFill>
              <a:effectLst/>
              <a:latin typeface="Arial" panose="020B0604020202020204" pitchFamily="34" charset="0"/>
              <a:ea typeface="+mn-ea"/>
              <a:cs typeface="Arial" panose="020B0604020202020204" pitchFamily="34" charset="0"/>
            </a:rPr>
            <a:t>TR </a:t>
          </a:r>
          <a:r>
            <a:rPr lang="cs-CZ" sz="600">
              <a:solidFill>
                <a:schemeClr val="dk1"/>
              </a:solidFill>
              <a:effectLst/>
              <a:latin typeface="Arial" panose="020B0604020202020204" pitchFamily="34" charset="0"/>
              <a:ea typeface="+mn-ea"/>
              <a:cs typeface="Arial" panose="020B0604020202020204" pitchFamily="34" charset="0"/>
            </a:rPr>
            <a:t>(T-Mobile Roaming), </a:t>
          </a:r>
          <a:r>
            <a:rPr lang="cs-CZ" sz="600" b="1">
              <a:solidFill>
                <a:schemeClr val="dk1"/>
              </a:solidFill>
              <a:effectLst/>
              <a:latin typeface="Arial" panose="020B0604020202020204" pitchFamily="34" charset="0"/>
              <a:ea typeface="+mn-ea"/>
              <a:cs typeface="Arial" panose="020B0604020202020204" pitchFamily="34" charset="0"/>
            </a:rPr>
            <a:t>TRS</a:t>
          </a:r>
          <a:r>
            <a:rPr lang="cs-CZ" sz="600">
              <a:solidFill>
                <a:schemeClr val="dk1"/>
              </a:solidFill>
              <a:effectLst/>
              <a:latin typeface="Arial" panose="020B0604020202020204" pitchFamily="34" charset="0"/>
              <a:ea typeface="+mn-ea"/>
              <a:cs typeface="Arial" panose="020B0604020202020204" pitchFamily="34" charset="0"/>
            </a:rPr>
            <a:t> (T-Mobile Roaming Start). V případě, že kolonku nevyplníte, nebude roaming aktivován. Pokud si aktivujete variantu </a:t>
          </a:r>
          <a:r>
            <a:rPr lang="cs-CZ" sz="600" b="1">
              <a:solidFill>
                <a:schemeClr val="dk1"/>
              </a:solidFill>
              <a:effectLst/>
              <a:latin typeface="Arial" panose="020B0604020202020204" pitchFamily="34" charset="0"/>
              <a:ea typeface="+mn-ea"/>
              <a:cs typeface="Arial" panose="020B0604020202020204" pitchFamily="34" charset="0"/>
            </a:rPr>
            <a:t>H</a:t>
          </a:r>
          <a:r>
            <a:rPr lang="cs-CZ" sz="600">
              <a:solidFill>
                <a:schemeClr val="dk1"/>
              </a:solidFill>
              <a:effectLst/>
              <a:latin typeface="Arial" panose="020B0604020202020204" pitchFamily="34" charset="0"/>
              <a:ea typeface="+mn-ea"/>
              <a:cs typeface="Arial" panose="020B0604020202020204" pitchFamily="34" charset="0"/>
            </a:rPr>
            <a:t> nebo </a:t>
          </a:r>
          <a:r>
            <a:rPr lang="cs-CZ" sz="600" b="1">
              <a:solidFill>
                <a:schemeClr val="dk1"/>
              </a:solidFill>
              <a:effectLst/>
              <a:latin typeface="Arial" panose="020B0604020202020204" pitchFamily="34" charset="0"/>
              <a:ea typeface="+mn-ea"/>
              <a:cs typeface="Arial" panose="020B0604020202020204" pitchFamily="34" charset="0"/>
            </a:rPr>
            <a:t>HH</a:t>
          </a:r>
          <a:r>
            <a:rPr lang="cs-CZ" sz="600">
              <a:solidFill>
                <a:schemeClr val="dk1"/>
              </a:solidFill>
              <a:effectLst/>
              <a:latin typeface="Arial" panose="020B0604020202020204" pitchFamily="34" charset="0"/>
              <a:ea typeface="+mn-ea"/>
              <a:cs typeface="Arial" panose="020B0604020202020204" pitchFamily="34" charset="0"/>
            </a:rPr>
            <a:t>, bude Vám automaticky nastaveno Roamingové zvýhodnění EU.</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Označení znamená, že s aktivací služby roaming dojde k automatickému spuštění účtování roamingového provozu dle podmínek EU regulace. V případě, že si nepřejete aktivovat se zvoleným roamingovým tarifem účtování dle EU regulace, odznačte. Účtování roamingového provozu dle podmínek EU regulace nebude zapnuté i v případě označení u zákazníků, kteří mají vyslovený nesouhlasu v Rámcové smlouvě. Veškeré informace o EU regulaci a účtování provozu naleznete na </a:t>
          </a:r>
          <a:r>
            <a:rPr lang="cs-CZ" sz="6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www.t-mobile.cz/eu-regulace</a:t>
          </a:r>
          <a:r>
            <a:rPr lang="cs-CZ" sz="600" u="sng">
              <a:solidFill>
                <a:schemeClr val="dk1"/>
              </a:solidFill>
              <a:effectLst/>
              <a:latin typeface="Arial" panose="020B0604020202020204" pitchFamily="34" charset="0"/>
              <a:ea typeface="+mn-ea"/>
              <a:cs typeface="Arial" panose="020B0604020202020204" pitchFamily="34" charset="0"/>
            </a:rPr>
            <a:t>.</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Již existující/stávající fakturační skupina –</a:t>
          </a:r>
          <a:r>
            <a:rPr lang="cs-CZ" sz="600" b="1">
              <a:solidFill>
                <a:schemeClr val="dk1"/>
              </a:solidFill>
              <a:effectLst/>
              <a:latin typeface="Arial" panose="020B0604020202020204" pitchFamily="34" charset="0"/>
              <a:ea typeface="+mn-ea"/>
              <a:cs typeface="Arial" panose="020B0604020202020204" pitchFamily="34" charset="0"/>
            </a:rPr>
            <a:t> S</a:t>
          </a:r>
          <a:r>
            <a:rPr lang="cs-CZ" sz="600">
              <a:solidFill>
                <a:schemeClr val="dk1"/>
              </a:solidFill>
              <a:effectLst/>
              <a:latin typeface="Arial" panose="020B0604020202020204" pitchFamily="34" charset="0"/>
              <a:ea typeface="+mn-ea"/>
              <a:cs typeface="Arial" panose="020B0604020202020204" pitchFamily="34" charset="0"/>
            </a:rPr>
            <a:t>, nová fakturační skupina – </a:t>
          </a:r>
          <a:r>
            <a:rPr lang="cs-CZ" sz="600" b="1">
              <a:solidFill>
                <a:schemeClr val="dk1"/>
              </a:solidFill>
              <a:effectLst/>
              <a:latin typeface="Arial" panose="020B0604020202020204" pitchFamily="34" charset="0"/>
              <a:ea typeface="+mn-ea"/>
              <a:cs typeface="Arial" panose="020B0604020202020204" pitchFamily="34" charset="0"/>
            </a:rPr>
            <a:t>N</a:t>
          </a:r>
          <a:r>
            <a:rPr lang="cs-CZ" sz="600">
              <a:solidFill>
                <a:schemeClr val="dk1"/>
              </a:solidFill>
              <a:effectLst/>
              <a:latin typeface="Arial" panose="020B0604020202020204" pitchFamily="34" charset="0"/>
              <a:ea typeface="+mn-ea"/>
              <a:cs typeface="Arial" panose="020B0604020202020204" pitchFamily="34" charset="0"/>
            </a:rPr>
            <a:t> </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V případě, že v položce 10 vyberete </a:t>
          </a:r>
          <a:r>
            <a:rPr lang="cs-CZ" sz="600" b="1">
              <a:solidFill>
                <a:schemeClr val="dk1"/>
              </a:solidFill>
              <a:effectLst/>
              <a:latin typeface="Arial" panose="020B0604020202020204" pitchFamily="34" charset="0"/>
              <a:ea typeface="+mn-ea"/>
              <a:cs typeface="Arial" panose="020B0604020202020204" pitchFamily="34" charset="0"/>
            </a:rPr>
            <a:t>S</a:t>
          </a:r>
          <a:r>
            <a:rPr lang="cs-CZ" sz="600">
              <a:solidFill>
                <a:schemeClr val="dk1"/>
              </a:solidFill>
              <a:effectLst/>
              <a:latin typeface="Arial" panose="020B0604020202020204" pitchFamily="34" charset="0"/>
              <a:ea typeface="+mn-ea"/>
              <a:cs typeface="Arial" panose="020B0604020202020204" pitchFamily="34" charset="0"/>
            </a:rPr>
            <a:t> (stávající fakturační skupina), je nutné zadat číslo stávající fakturační skupiny, aby byla služba fakturována pod touto skupinou. Číslo vyplňujete do vedlejšího sloupce N. Pokud jste v položce 10 zvolili </a:t>
          </a:r>
          <a:r>
            <a:rPr lang="cs-CZ" sz="600" b="1">
              <a:solidFill>
                <a:schemeClr val="dk1"/>
              </a:solidFill>
              <a:effectLst/>
              <a:latin typeface="Arial" panose="020B0604020202020204" pitchFamily="34" charset="0"/>
              <a:ea typeface="+mn-ea"/>
              <a:cs typeface="Arial" panose="020B0604020202020204" pitchFamily="34" charset="0"/>
            </a:rPr>
            <a:t>N</a:t>
          </a:r>
          <a:r>
            <a:rPr lang="cs-CZ" sz="600">
              <a:solidFill>
                <a:schemeClr val="dk1"/>
              </a:solidFill>
              <a:effectLst/>
              <a:latin typeface="Arial" panose="020B0604020202020204" pitchFamily="34" charset="0"/>
              <a:ea typeface="+mn-ea"/>
              <a:cs typeface="Arial" panose="020B0604020202020204" pitchFamily="34" charset="0"/>
            </a:rPr>
            <a:t> (vytvoření nové fakturační skupiny), </a:t>
          </a:r>
          <a:r>
            <a:rPr lang="cs-CZ" sz="600" u="sng">
              <a:solidFill>
                <a:schemeClr val="dk1"/>
              </a:solidFill>
              <a:effectLst/>
              <a:latin typeface="Arial" panose="020B0604020202020204" pitchFamily="34" charset="0"/>
              <a:ea typeface="+mn-ea"/>
              <a:cs typeface="Arial" panose="020B0604020202020204" pitchFamily="34" charset="0"/>
            </a:rPr>
            <a:t>vyplňte prosím nejdříve všechny povinné údaje do tabulky </a:t>
          </a:r>
          <a:r>
            <a:rPr lang="cs-CZ" sz="600">
              <a:solidFill>
                <a:schemeClr val="dk1"/>
              </a:solidFill>
              <a:effectLst/>
              <a:latin typeface="Arial" panose="020B0604020202020204" pitchFamily="34" charset="0"/>
              <a:ea typeface="+mn-ea"/>
              <a:cs typeface="Arial" panose="020B0604020202020204" pitchFamily="34" charset="0"/>
            </a:rPr>
            <a:t>„Definice nových fakturačních skupin“ (Příloha č. 2) a zde ve sloupci O následně vyberte název Vámi předdefinované fakturační skupiny. NÁZVY nových skupin se v nabídce objeví až po vyplnění všech povinných hodnot v tabulce „Definice nových fakturačních skupin“.</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Datová roamingová zvýhodnění: Data Svět (DS) Balíčky: DS 1 či 2 GB zóna A, B, C, příklad volby "</a:t>
          </a:r>
          <a:r>
            <a:rPr lang="cs-CZ" sz="600" b="1">
              <a:solidFill>
                <a:schemeClr val="dk1"/>
              </a:solidFill>
              <a:effectLst/>
              <a:latin typeface="Arial" panose="020B0604020202020204" pitchFamily="34" charset="0"/>
              <a:ea typeface="+mn-ea"/>
              <a:cs typeface="Arial" panose="020B0604020202020204" pitchFamily="34" charset="0"/>
            </a:rPr>
            <a:t>DS A 1 GB Nastálo</a:t>
          </a:r>
          <a:r>
            <a:rPr lang="cs-CZ" sz="600">
              <a:solidFill>
                <a:schemeClr val="dk1"/>
              </a:solidFill>
              <a:effectLst/>
              <a:latin typeface="Arial" panose="020B0604020202020204" pitchFamily="34" charset="0"/>
              <a:ea typeface="+mn-ea"/>
              <a:cs typeface="Arial" panose="020B0604020202020204" pitchFamily="34" charset="0"/>
            </a:rPr>
            <a:t>"</a:t>
          </a:r>
          <a:r>
            <a:rPr lang="en-US" sz="600">
              <a:solidFill>
                <a:schemeClr val="dk1"/>
              </a:solidFill>
              <a:effectLst/>
              <a:latin typeface="Arial" panose="020B0604020202020204" pitchFamily="34" charset="0"/>
              <a:ea typeface="+mn-ea"/>
              <a:cs typeface="Arial" panose="020B0604020202020204" pitchFamily="34" charset="0"/>
            </a:rPr>
            <a:t>, </a:t>
          </a:r>
          <a:r>
            <a:rPr lang="cs-CZ" sz="600" b="1">
              <a:solidFill>
                <a:schemeClr val="dk1"/>
              </a:solidFill>
              <a:effectLst/>
              <a:latin typeface="Arial" panose="020B0604020202020204" pitchFamily="34" charset="0"/>
              <a:ea typeface="+mn-ea"/>
              <a:cs typeface="Arial" panose="020B0604020202020204" pitchFamily="34" charset="0"/>
            </a:rPr>
            <a:t>DRE 10</a:t>
          </a:r>
          <a:r>
            <a:rPr lang="cs-CZ" sz="600">
              <a:solidFill>
                <a:schemeClr val="dk1"/>
              </a:solidFill>
              <a:effectLst/>
              <a:latin typeface="Arial" panose="020B0604020202020204" pitchFamily="34" charset="0"/>
              <a:ea typeface="+mn-ea"/>
              <a:cs typeface="Arial" panose="020B0604020202020204" pitchFamily="34" charset="0"/>
            </a:rPr>
            <a:t> (Datový roaming Evropa 10 MB), </a:t>
          </a:r>
          <a:r>
            <a:rPr lang="cs-CZ" sz="600" b="1">
              <a:solidFill>
                <a:schemeClr val="dk1"/>
              </a:solidFill>
              <a:effectLst/>
              <a:latin typeface="Arial" panose="020B0604020202020204" pitchFamily="34" charset="0"/>
              <a:ea typeface="+mn-ea"/>
              <a:cs typeface="Arial" panose="020B0604020202020204" pitchFamily="34" charset="0"/>
            </a:rPr>
            <a:t>DRE 15 </a:t>
          </a:r>
          <a:r>
            <a:rPr lang="cs-CZ" sz="600">
              <a:solidFill>
                <a:schemeClr val="dk1"/>
              </a:solidFill>
              <a:effectLst/>
              <a:latin typeface="Arial" panose="020B0604020202020204" pitchFamily="34" charset="0"/>
              <a:ea typeface="+mn-ea"/>
              <a:cs typeface="Arial" panose="020B0604020202020204" pitchFamily="34" charset="0"/>
            </a:rPr>
            <a:t>(Datový roaming Evropa 15 MB), </a:t>
          </a:r>
          <a:r>
            <a:rPr lang="cs-CZ" sz="600" b="1">
              <a:solidFill>
                <a:schemeClr val="dk1"/>
              </a:solidFill>
              <a:effectLst/>
              <a:latin typeface="Arial" panose="020B0604020202020204" pitchFamily="34" charset="0"/>
              <a:ea typeface="+mn-ea"/>
              <a:cs typeface="Arial" panose="020B0604020202020204" pitchFamily="34" charset="0"/>
            </a:rPr>
            <a:t>DRE 20</a:t>
          </a:r>
          <a:r>
            <a:rPr lang="cs-CZ" sz="600">
              <a:solidFill>
                <a:schemeClr val="dk1"/>
              </a:solidFill>
              <a:effectLst/>
              <a:latin typeface="Arial" panose="020B0604020202020204" pitchFamily="34" charset="0"/>
              <a:ea typeface="+mn-ea"/>
              <a:cs typeface="Arial" panose="020B0604020202020204" pitchFamily="34" charset="0"/>
            </a:rPr>
            <a:t> (Datový roaming Evropa 20 MB), </a:t>
          </a:r>
          <a:r>
            <a:rPr lang="cs-CZ" sz="600" b="1">
              <a:solidFill>
                <a:schemeClr val="dk1"/>
              </a:solidFill>
              <a:effectLst/>
              <a:latin typeface="Arial" panose="020B0604020202020204" pitchFamily="34" charset="0"/>
              <a:ea typeface="+mn-ea"/>
              <a:cs typeface="Arial" panose="020B0604020202020204" pitchFamily="34" charset="0"/>
            </a:rPr>
            <a:t>DRE 30</a:t>
          </a:r>
          <a:r>
            <a:rPr lang="cs-CZ" sz="600">
              <a:solidFill>
                <a:schemeClr val="dk1"/>
              </a:solidFill>
              <a:effectLst/>
              <a:latin typeface="Arial" panose="020B0604020202020204" pitchFamily="34" charset="0"/>
              <a:ea typeface="+mn-ea"/>
              <a:cs typeface="Arial" panose="020B0604020202020204" pitchFamily="34" charset="0"/>
            </a:rPr>
            <a:t> (Datový roaming Evropa 30 MB)</a:t>
          </a:r>
          <a:r>
            <a:rPr lang="cs-CZ" sz="600" b="1">
              <a:solidFill>
                <a:schemeClr val="dk1"/>
              </a:solidFill>
              <a:effectLst/>
              <a:latin typeface="Arial" panose="020B0604020202020204" pitchFamily="34" charset="0"/>
              <a:ea typeface="+mn-ea"/>
              <a:cs typeface="Arial" panose="020B0604020202020204" pitchFamily="34" charset="0"/>
            </a:rPr>
            <a:t>, DRE 50</a:t>
          </a:r>
          <a:r>
            <a:rPr lang="cs-CZ" sz="600">
              <a:solidFill>
                <a:schemeClr val="dk1"/>
              </a:solidFill>
              <a:effectLst/>
              <a:latin typeface="Arial" panose="020B0604020202020204" pitchFamily="34" charset="0"/>
              <a:ea typeface="+mn-ea"/>
              <a:cs typeface="Arial" panose="020B0604020202020204" pitchFamily="34" charset="0"/>
            </a:rPr>
            <a:t> (Datový roaming Evropa 50 MB), </a:t>
          </a:r>
          <a:r>
            <a:rPr lang="cs-CZ" sz="600" b="1">
              <a:solidFill>
                <a:schemeClr val="dk1"/>
              </a:solidFill>
              <a:effectLst/>
              <a:latin typeface="Arial" panose="020B0604020202020204" pitchFamily="34" charset="0"/>
              <a:ea typeface="+mn-ea"/>
              <a:cs typeface="Arial" panose="020B0604020202020204" pitchFamily="34" charset="0"/>
            </a:rPr>
            <a:t>DRE 150</a:t>
          </a:r>
          <a:r>
            <a:rPr lang="cs-CZ" sz="600">
              <a:solidFill>
                <a:schemeClr val="dk1"/>
              </a:solidFill>
              <a:effectLst/>
              <a:latin typeface="Arial" panose="020B0604020202020204" pitchFamily="34" charset="0"/>
              <a:ea typeface="+mn-ea"/>
              <a:cs typeface="Arial" panose="020B0604020202020204" pitchFamily="34" charset="0"/>
            </a:rPr>
            <a:t> (Datový roaming Evropa 150 MB), </a:t>
          </a:r>
          <a:r>
            <a:rPr lang="cs-CZ" sz="600" b="1">
              <a:solidFill>
                <a:schemeClr val="dk1"/>
              </a:solidFill>
              <a:effectLst/>
              <a:latin typeface="Arial" panose="020B0604020202020204" pitchFamily="34" charset="0"/>
              <a:ea typeface="+mn-ea"/>
              <a:cs typeface="Arial" panose="020B0604020202020204" pitchFamily="34" charset="0"/>
            </a:rPr>
            <a:t>TSD</a:t>
          </a:r>
          <a:r>
            <a:rPr lang="cs-CZ" sz="600">
              <a:solidFill>
                <a:schemeClr val="dk1"/>
              </a:solidFill>
              <a:effectLst/>
              <a:latin typeface="Arial" panose="020B0604020202020204" pitchFamily="34" charset="0"/>
              <a:ea typeface="+mn-ea"/>
              <a:cs typeface="Arial" panose="020B0604020202020204" pitchFamily="34" charset="0"/>
            </a:rPr>
            <a:t> </a:t>
          </a:r>
          <a:r>
            <a:rPr lang="cs-CZ" sz="600" b="1">
              <a:solidFill>
                <a:schemeClr val="dk1"/>
              </a:solidFill>
              <a:effectLst/>
              <a:latin typeface="Arial" panose="020B0604020202020204" pitchFamily="34" charset="0"/>
              <a:ea typeface="+mn-ea"/>
              <a:cs typeface="Arial" panose="020B0604020202020204" pitchFamily="34" charset="0"/>
            </a:rPr>
            <a:t>Z1</a:t>
          </a:r>
          <a:r>
            <a:rPr lang="cs-CZ" sz="600">
              <a:solidFill>
                <a:schemeClr val="dk1"/>
              </a:solidFill>
              <a:effectLst/>
              <a:latin typeface="Arial" panose="020B0604020202020204" pitchFamily="34" charset="0"/>
              <a:ea typeface="+mn-ea"/>
              <a:cs typeface="Arial" panose="020B0604020202020204" pitchFamily="34" charset="0"/>
            </a:rPr>
            <a:t> (Travel &amp; Surf na den, zóna 1),</a:t>
          </a:r>
          <a:r>
            <a:rPr lang="cs-CZ" sz="600" b="1">
              <a:solidFill>
                <a:schemeClr val="dk1"/>
              </a:solidFill>
              <a:effectLst/>
              <a:latin typeface="Arial" panose="020B0604020202020204" pitchFamily="34" charset="0"/>
              <a:ea typeface="+mn-ea"/>
              <a:cs typeface="Arial" panose="020B0604020202020204" pitchFamily="34" charset="0"/>
            </a:rPr>
            <a:t> TSD Z2</a:t>
          </a:r>
          <a:r>
            <a:rPr lang="cs-CZ" sz="600">
              <a:solidFill>
                <a:schemeClr val="dk1"/>
              </a:solidFill>
              <a:effectLst/>
              <a:latin typeface="Arial" panose="020B0604020202020204" pitchFamily="34" charset="0"/>
              <a:ea typeface="+mn-ea"/>
              <a:cs typeface="Arial" panose="020B0604020202020204" pitchFamily="34" charset="0"/>
            </a:rPr>
            <a:t> (Travel &amp; Surf na den, zóna 2), </a:t>
          </a:r>
          <a:r>
            <a:rPr lang="cs-CZ" sz="600" b="1">
              <a:solidFill>
                <a:schemeClr val="dk1"/>
              </a:solidFill>
              <a:effectLst/>
              <a:latin typeface="Arial" panose="020B0604020202020204" pitchFamily="34" charset="0"/>
              <a:ea typeface="+mn-ea"/>
              <a:cs typeface="Arial" panose="020B0604020202020204" pitchFamily="34" charset="0"/>
            </a:rPr>
            <a:t>TSD</a:t>
          </a:r>
          <a:r>
            <a:rPr lang="cs-CZ" sz="600">
              <a:solidFill>
                <a:schemeClr val="dk1"/>
              </a:solidFill>
              <a:effectLst/>
              <a:latin typeface="Arial" panose="020B0604020202020204" pitchFamily="34" charset="0"/>
              <a:ea typeface="+mn-ea"/>
              <a:cs typeface="Arial" panose="020B0604020202020204" pitchFamily="34" charset="0"/>
            </a:rPr>
            <a:t> </a:t>
          </a:r>
          <a:r>
            <a:rPr lang="cs-CZ" sz="600" b="1">
              <a:solidFill>
                <a:schemeClr val="dk1"/>
              </a:solidFill>
              <a:effectLst/>
              <a:latin typeface="Arial" panose="020B0604020202020204" pitchFamily="34" charset="0"/>
              <a:ea typeface="+mn-ea"/>
              <a:cs typeface="Arial" panose="020B0604020202020204" pitchFamily="34" charset="0"/>
            </a:rPr>
            <a:t>Z3</a:t>
          </a:r>
          <a:r>
            <a:rPr lang="cs-CZ" sz="600">
              <a:solidFill>
                <a:schemeClr val="dk1"/>
              </a:solidFill>
              <a:effectLst/>
              <a:latin typeface="Arial" panose="020B0604020202020204" pitchFamily="34" charset="0"/>
              <a:ea typeface="+mn-ea"/>
              <a:cs typeface="Arial" panose="020B0604020202020204" pitchFamily="34" charset="0"/>
            </a:rPr>
            <a:t> (Travel &amp; Surf na den, zóna 3), </a:t>
          </a:r>
          <a:r>
            <a:rPr lang="cs-CZ" sz="600" b="1">
              <a:solidFill>
                <a:schemeClr val="dk1"/>
              </a:solidFill>
              <a:effectLst/>
              <a:latin typeface="Arial" panose="020B0604020202020204" pitchFamily="34" charset="0"/>
              <a:ea typeface="+mn-ea"/>
              <a:cs typeface="Arial" panose="020B0604020202020204" pitchFamily="34" charset="0"/>
            </a:rPr>
            <a:t>TSR Z1</a:t>
          </a:r>
          <a:r>
            <a:rPr lang="cs-CZ" sz="600">
              <a:solidFill>
                <a:schemeClr val="dk1"/>
              </a:solidFill>
              <a:effectLst/>
              <a:latin typeface="Arial" panose="020B0604020202020204" pitchFamily="34" charset="0"/>
              <a:ea typeface="+mn-ea"/>
              <a:cs typeface="Arial" panose="020B0604020202020204" pitchFamily="34" charset="0"/>
            </a:rPr>
            <a:t> ((Travel &amp; Surf rekurentní, zóna 1), </a:t>
          </a:r>
          <a:r>
            <a:rPr lang="cs-CZ" sz="600" b="1">
              <a:solidFill>
                <a:schemeClr val="dk1"/>
              </a:solidFill>
              <a:effectLst/>
              <a:latin typeface="Arial" panose="020B0604020202020204" pitchFamily="34" charset="0"/>
              <a:ea typeface="+mn-ea"/>
              <a:cs typeface="Arial" panose="020B0604020202020204" pitchFamily="34" charset="0"/>
            </a:rPr>
            <a:t>TSR Z2</a:t>
          </a:r>
          <a:r>
            <a:rPr lang="cs-CZ" sz="600">
              <a:solidFill>
                <a:schemeClr val="dk1"/>
              </a:solidFill>
              <a:effectLst/>
              <a:latin typeface="Arial" panose="020B0604020202020204" pitchFamily="34" charset="0"/>
              <a:ea typeface="+mn-ea"/>
              <a:cs typeface="Arial" panose="020B0604020202020204" pitchFamily="34" charset="0"/>
            </a:rPr>
            <a:t> ((Travel &amp; Surf rekurentní, zóna 2), </a:t>
          </a:r>
          <a:r>
            <a:rPr lang="cs-CZ" sz="600" b="1">
              <a:solidFill>
                <a:schemeClr val="dk1"/>
              </a:solidFill>
              <a:effectLst/>
              <a:latin typeface="Arial" panose="020B0604020202020204" pitchFamily="34" charset="0"/>
              <a:ea typeface="+mn-ea"/>
              <a:cs typeface="Arial" panose="020B0604020202020204" pitchFamily="34" charset="0"/>
            </a:rPr>
            <a:t>TSR Z3</a:t>
          </a:r>
          <a:r>
            <a:rPr lang="cs-CZ" sz="600">
              <a:solidFill>
                <a:schemeClr val="dk1"/>
              </a:solidFill>
              <a:effectLst/>
              <a:latin typeface="Arial" panose="020B0604020202020204" pitchFamily="34" charset="0"/>
              <a:ea typeface="+mn-ea"/>
              <a:cs typeface="Arial" panose="020B0604020202020204" pitchFamily="34" charset="0"/>
            </a:rPr>
            <a:t> ((Travel &amp; Surf rekurentní, zóna 3). U rekurentních balíčků TSR pro jednotlivé roamingové zóny vyberte obsah dat z hodnot 5, 10, 25, 50, 100, 200, 500, 1000 MB, neomezeně. </a:t>
          </a:r>
          <a:r>
            <a:rPr lang="cs-CZ" sz="600" b="1">
              <a:solidFill>
                <a:schemeClr val="dk1"/>
              </a:solidFill>
              <a:effectLst/>
              <a:latin typeface="Arial" panose="020B0604020202020204" pitchFamily="34" charset="0"/>
              <a:ea typeface="+mn-ea"/>
              <a:cs typeface="Arial" panose="020B0604020202020204" pitchFamily="34" charset="0"/>
            </a:rPr>
            <a:t>DS 20</a:t>
          </a:r>
          <a:r>
            <a:rPr lang="cs-CZ" sz="600">
              <a:solidFill>
                <a:schemeClr val="dk1"/>
              </a:solidFill>
              <a:effectLst/>
              <a:latin typeface="Arial" panose="020B0604020202020204" pitchFamily="34" charset="0"/>
              <a:ea typeface="+mn-ea"/>
              <a:cs typeface="Arial" panose="020B0604020202020204" pitchFamily="34" charset="0"/>
            </a:rPr>
            <a:t> (Data Svět 20 MB), </a:t>
          </a:r>
          <a:r>
            <a:rPr lang="cs-CZ" sz="600" b="1">
              <a:solidFill>
                <a:schemeClr val="dk1"/>
              </a:solidFill>
              <a:effectLst/>
              <a:latin typeface="Arial" panose="020B0604020202020204" pitchFamily="34" charset="0"/>
              <a:ea typeface="+mn-ea"/>
              <a:cs typeface="Arial" panose="020B0604020202020204" pitchFamily="34" charset="0"/>
            </a:rPr>
            <a:t>DS 100</a:t>
          </a:r>
          <a:r>
            <a:rPr lang="cs-CZ" sz="600">
              <a:solidFill>
                <a:schemeClr val="dk1"/>
              </a:solidFill>
              <a:effectLst/>
              <a:latin typeface="Arial" panose="020B0604020202020204" pitchFamily="34" charset="0"/>
              <a:ea typeface="+mn-ea"/>
              <a:cs typeface="Arial" panose="020B0604020202020204" pitchFamily="34" charset="0"/>
            </a:rPr>
            <a:t> (Data Svět 100 MB), </a:t>
          </a:r>
          <a:r>
            <a:rPr lang="cs-CZ" sz="600" b="1">
              <a:solidFill>
                <a:schemeClr val="dk1"/>
              </a:solidFill>
              <a:effectLst/>
              <a:latin typeface="Arial" panose="020B0604020202020204" pitchFamily="34" charset="0"/>
              <a:ea typeface="+mn-ea"/>
              <a:cs typeface="Arial" panose="020B0604020202020204" pitchFamily="34" charset="0"/>
            </a:rPr>
            <a:t>DS 200</a:t>
          </a:r>
          <a:r>
            <a:rPr lang="cs-CZ" sz="600">
              <a:solidFill>
                <a:schemeClr val="dk1"/>
              </a:solidFill>
              <a:effectLst/>
              <a:latin typeface="Arial" panose="020B0604020202020204" pitchFamily="34" charset="0"/>
              <a:ea typeface="+mn-ea"/>
              <a:cs typeface="Arial" panose="020B0604020202020204" pitchFamily="34" charset="0"/>
            </a:rPr>
            <a:t> (Data Svět 200 MB), </a:t>
          </a:r>
          <a:r>
            <a:rPr lang="cs-CZ" sz="600" b="1">
              <a:solidFill>
                <a:schemeClr val="dk1"/>
              </a:solidFill>
              <a:effectLst/>
              <a:latin typeface="Arial" panose="020B0604020202020204" pitchFamily="34" charset="0"/>
              <a:ea typeface="+mn-ea"/>
              <a:cs typeface="Arial" panose="020B0604020202020204" pitchFamily="34" charset="0"/>
            </a:rPr>
            <a:t>DS 500</a:t>
          </a:r>
          <a:r>
            <a:rPr lang="cs-CZ" sz="600">
              <a:solidFill>
                <a:schemeClr val="dk1"/>
              </a:solidFill>
              <a:effectLst/>
              <a:latin typeface="Arial" panose="020B0604020202020204" pitchFamily="34" charset="0"/>
              <a:ea typeface="+mn-ea"/>
              <a:cs typeface="Arial" panose="020B0604020202020204" pitchFamily="34" charset="0"/>
            </a:rPr>
            <a:t> (Data Svět 500 MB), </a:t>
          </a:r>
          <a:r>
            <a:rPr lang="cs-CZ" sz="600" b="1">
              <a:solidFill>
                <a:schemeClr val="dk1"/>
              </a:solidFill>
              <a:effectLst/>
              <a:latin typeface="Arial" panose="020B0604020202020204" pitchFamily="34" charset="0"/>
              <a:ea typeface="+mn-ea"/>
              <a:cs typeface="Arial" panose="020B0604020202020204" pitchFamily="34" charset="0"/>
            </a:rPr>
            <a:t>DS 1000</a:t>
          </a:r>
          <a:r>
            <a:rPr lang="cs-CZ" sz="600">
              <a:solidFill>
                <a:schemeClr val="dk1"/>
              </a:solidFill>
              <a:effectLst/>
              <a:latin typeface="Arial" panose="020B0604020202020204" pitchFamily="34" charset="0"/>
              <a:ea typeface="+mn-ea"/>
              <a:cs typeface="Arial" panose="020B0604020202020204" pitchFamily="34" charset="0"/>
            </a:rPr>
            <a:t> (Data Svět 1 GB). </a:t>
          </a:r>
          <a:r>
            <a:rPr lang="cs-CZ" sz="600" b="1">
              <a:solidFill>
                <a:schemeClr val="dk1"/>
              </a:solidFill>
              <a:effectLst/>
              <a:latin typeface="Arial" panose="020B0604020202020204" pitchFamily="34" charset="0"/>
              <a:ea typeface="+mn-ea"/>
              <a:cs typeface="Arial" panose="020B0604020202020204" pitchFamily="34" charset="0"/>
            </a:rPr>
            <a:t>ISN1</a:t>
          </a:r>
          <a:r>
            <a:rPr lang="cs-CZ" sz="600">
              <a:solidFill>
                <a:schemeClr val="dk1"/>
              </a:solidFill>
              <a:effectLst/>
              <a:latin typeface="Arial" panose="020B0604020202020204" pitchFamily="34" charset="0"/>
              <a:ea typeface="+mn-ea"/>
              <a:cs typeface="Arial" panose="020B0604020202020204" pitchFamily="34" charset="0"/>
            </a:rPr>
            <a:t> (Internet Svět 1 Nastálo). U balíčků Internet Svět 1 Nastálo vyberte obsah dat z hodnot 100, 250, 500, 1000, 2000, 5000MB. </a:t>
          </a:r>
          <a:r>
            <a:rPr lang="cs-CZ" sz="600" b="1">
              <a:solidFill>
                <a:schemeClr val="dk1"/>
              </a:solidFill>
              <a:effectLst/>
              <a:latin typeface="Arial" panose="020B0604020202020204" pitchFamily="34" charset="0"/>
              <a:ea typeface="+mn-ea"/>
              <a:cs typeface="Arial" panose="020B0604020202020204" pitchFamily="34" charset="0"/>
            </a:rPr>
            <a:t>ISN2</a:t>
          </a:r>
          <a:r>
            <a:rPr lang="cs-CZ" sz="600">
              <a:solidFill>
                <a:schemeClr val="dk1"/>
              </a:solidFill>
              <a:effectLst/>
              <a:latin typeface="Arial" panose="020B0604020202020204" pitchFamily="34" charset="0"/>
              <a:ea typeface="+mn-ea"/>
              <a:cs typeface="Arial" panose="020B0604020202020204" pitchFamily="34" charset="0"/>
            </a:rPr>
            <a:t> (Internet Svět 2 Nastálo). U balíčků Internet Svět 2 Nastálo vyberte obsah dat z hodnot 50, 100, 200, 500, 1000, MB. Při aktivaci balíčku Internet Svět 1 nebo Internet Svět 2 nelze aktivovat žádné jiné roamingové datové balíčky. Lze kombinovat libovolný obsah dat z balíčku Internet Svět 1 Nastálo s libovolným obsahem dat z balíčku Internet Svět 2 Nastálo.Některá roamingová zvýhodnění jsou navzájem vylučitelná, bližší informace k dispozici na Zákaznickém centru.</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Data Roaming Limit:</a:t>
          </a:r>
          <a:r>
            <a:rPr lang="cs-CZ" sz="600" b="1">
              <a:solidFill>
                <a:schemeClr val="dk1"/>
              </a:solidFill>
              <a:effectLst/>
              <a:latin typeface="Arial" panose="020B0604020202020204" pitchFamily="34" charset="0"/>
              <a:ea typeface="+mn-ea"/>
              <a:cs typeface="Arial" panose="020B0604020202020204" pitchFamily="34" charset="0"/>
            </a:rPr>
            <a:t> D1</a:t>
          </a:r>
          <a:r>
            <a:rPr lang="cs-CZ" sz="600">
              <a:solidFill>
                <a:schemeClr val="dk1"/>
              </a:solidFill>
              <a:effectLst/>
              <a:latin typeface="Arial" panose="020B0604020202020204" pitchFamily="34" charset="0"/>
              <a:ea typeface="+mn-ea"/>
              <a:cs typeface="Arial" panose="020B0604020202020204" pitchFamily="34" charset="0"/>
            </a:rPr>
            <a:t> (495,87),</a:t>
          </a:r>
          <a:r>
            <a:rPr lang="cs-CZ" sz="600" b="1">
              <a:solidFill>
                <a:schemeClr val="dk1"/>
              </a:solidFill>
              <a:effectLst/>
              <a:latin typeface="Arial" panose="020B0604020202020204" pitchFamily="34" charset="0"/>
              <a:ea typeface="+mn-ea"/>
              <a:cs typeface="Arial" panose="020B0604020202020204" pitchFamily="34" charset="0"/>
            </a:rPr>
            <a:t> D2</a:t>
          </a:r>
          <a:r>
            <a:rPr lang="cs-CZ" sz="600">
              <a:solidFill>
                <a:schemeClr val="dk1"/>
              </a:solidFill>
              <a:effectLst/>
              <a:latin typeface="Arial" panose="020B0604020202020204" pitchFamily="34" charset="0"/>
              <a:ea typeface="+mn-ea"/>
              <a:cs typeface="Arial" panose="020B0604020202020204" pitchFamily="34" charset="0"/>
            </a:rPr>
            <a:t> (1 198,35),</a:t>
          </a:r>
          <a:r>
            <a:rPr lang="cs-CZ" sz="600" b="1">
              <a:solidFill>
                <a:schemeClr val="dk1"/>
              </a:solidFill>
              <a:effectLst/>
              <a:latin typeface="Arial" panose="020B0604020202020204" pitchFamily="34" charset="0"/>
              <a:ea typeface="+mn-ea"/>
              <a:cs typeface="Arial" panose="020B0604020202020204" pitchFamily="34" charset="0"/>
            </a:rPr>
            <a:t> D3</a:t>
          </a:r>
          <a:r>
            <a:rPr lang="cs-CZ" sz="600">
              <a:solidFill>
                <a:schemeClr val="dk1"/>
              </a:solidFill>
              <a:effectLst/>
              <a:latin typeface="Arial" panose="020B0604020202020204" pitchFamily="34" charset="0"/>
              <a:ea typeface="+mn-ea"/>
              <a:cs typeface="Arial" panose="020B0604020202020204" pitchFamily="34" charset="0"/>
            </a:rPr>
            <a:t> (4 132,23),</a:t>
          </a:r>
          <a:r>
            <a:rPr lang="cs-CZ" sz="600" b="1">
              <a:solidFill>
                <a:schemeClr val="dk1"/>
              </a:solidFill>
              <a:effectLst/>
              <a:latin typeface="Arial" panose="020B0604020202020204" pitchFamily="34" charset="0"/>
              <a:ea typeface="+mn-ea"/>
              <a:cs typeface="Arial" panose="020B0604020202020204" pitchFamily="34" charset="0"/>
            </a:rPr>
            <a:t> D4</a:t>
          </a:r>
          <a:r>
            <a:rPr lang="cs-CZ" sz="600">
              <a:solidFill>
                <a:schemeClr val="dk1"/>
              </a:solidFill>
              <a:effectLst/>
              <a:latin typeface="Arial" panose="020B0604020202020204" pitchFamily="34" charset="0"/>
              <a:ea typeface="+mn-ea"/>
              <a:cs typeface="Arial" panose="020B0604020202020204" pitchFamily="34" charset="0"/>
            </a:rPr>
            <a:t> (8 264,46),</a:t>
          </a:r>
          <a:r>
            <a:rPr lang="cs-CZ" sz="600" b="1">
              <a:solidFill>
                <a:schemeClr val="dk1"/>
              </a:solidFill>
              <a:effectLst/>
              <a:latin typeface="Arial" panose="020B0604020202020204" pitchFamily="34" charset="0"/>
              <a:ea typeface="+mn-ea"/>
              <a:cs typeface="Arial" panose="020B0604020202020204" pitchFamily="34" charset="0"/>
            </a:rPr>
            <a:t> D5</a:t>
          </a:r>
          <a:r>
            <a:rPr lang="cs-CZ" sz="600">
              <a:solidFill>
                <a:schemeClr val="dk1"/>
              </a:solidFill>
              <a:effectLst/>
              <a:latin typeface="Arial" panose="020B0604020202020204" pitchFamily="34" charset="0"/>
              <a:ea typeface="+mn-ea"/>
              <a:cs typeface="Arial" panose="020B0604020202020204" pitchFamily="34" charset="0"/>
            </a:rPr>
            <a:t> (14 876,03),</a:t>
          </a:r>
          <a:r>
            <a:rPr lang="cs-CZ" sz="600" b="1">
              <a:solidFill>
                <a:schemeClr val="dk1"/>
              </a:solidFill>
              <a:effectLst/>
              <a:latin typeface="Arial" panose="020B0604020202020204" pitchFamily="34" charset="0"/>
              <a:ea typeface="+mn-ea"/>
              <a:cs typeface="Arial" panose="020B0604020202020204" pitchFamily="34" charset="0"/>
            </a:rPr>
            <a:t> D6</a:t>
          </a:r>
          <a:r>
            <a:rPr lang="cs-CZ" sz="600">
              <a:solidFill>
                <a:schemeClr val="dk1"/>
              </a:solidFill>
              <a:effectLst/>
              <a:latin typeface="Arial" panose="020B0604020202020204" pitchFamily="34" charset="0"/>
              <a:ea typeface="+mn-ea"/>
              <a:cs typeface="Arial" panose="020B0604020202020204" pitchFamily="34" charset="0"/>
            </a:rPr>
            <a:t> (26 446,28), </a:t>
          </a:r>
          <a:r>
            <a:rPr lang="cs-CZ" sz="600" b="1">
              <a:solidFill>
                <a:schemeClr val="dk1"/>
              </a:solidFill>
              <a:effectLst/>
              <a:latin typeface="Arial" panose="020B0604020202020204" pitchFamily="34" charset="0"/>
              <a:ea typeface="+mn-ea"/>
              <a:cs typeface="Arial" panose="020B0604020202020204" pitchFamily="34" charset="0"/>
            </a:rPr>
            <a:t>X</a:t>
          </a:r>
          <a:r>
            <a:rPr lang="cs-CZ" sz="600">
              <a:solidFill>
                <a:schemeClr val="dk1"/>
              </a:solidFill>
              <a:effectLst/>
              <a:latin typeface="Arial" panose="020B0604020202020204" pitchFamily="34" charset="0"/>
              <a:ea typeface="+mn-ea"/>
              <a:cs typeface="Arial" panose="020B0604020202020204" pitchFamily="34" charset="0"/>
            </a:rPr>
            <a:t> (DRL nebude aktivován). V případě, že kolonku nevyplníte, bude aktivován limit 1 198,35. Služba není kompatibilní s některými vybranými datovými balíčky. Uvedené limity jsou v Kč bez DPH. Měsíční limit pro kontrolu účtovaného množství dat v roamingu. Po jeho dosažení je datový přenos v roamingu zablokován.</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Vyplňte: </a:t>
          </a:r>
          <a:r>
            <a:rPr lang="cs-CZ" sz="600" b="1">
              <a:solidFill>
                <a:schemeClr val="dk1"/>
              </a:solidFill>
              <a:effectLst/>
              <a:latin typeface="Arial" panose="020B0604020202020204" pitchFamily="34" charset="0"/>
              <a:ea typeface="+mn-ea"/>
              <a:cs typeface="Arial" panose="020B0604020202020204" pitchFamily="34" charset="0"/>
            </a:rPr>
            <a:t>1</a:t>
          </a:r>
          <a:r>
            <a:rPr lang="cs-CZ" sz="600">
              <a:solidFill>
                <a:schemeClr val="dk1"/>
              </a:solidFill>
              <a:effectLst/>
              <a:latin typeface="Arial" panose="020B0604020202020204" pitchFamily="34" charset="0"/>
              <a:ea typeface="+mn-ea"/>
              <a:cs typeface="Arial" panose="020B0604020202020204" pitchFamily="34" charset="0"/>
            </a:rPr>
            <a:t> (zamezit vše), </a:t>
          </a:r>
          <a:r>
            <a:rPr lang="cs-CZ" sz="600" b="1">
              <a:solidFill>
                <a:schemeClr val="dk1"/>
              </a:solidFill>
              <a:effectLst/>
              <a:latin typeface="Arial" panose="020B0604020202020204" pitchFamily="34" charset="0"/>
              <a:ea typeface="+mn-ea"/>
              <a:cs typeface="Arial" panose="020B0604020202020204" pitchFamily="34" charset="0"/>
            </a:rPr>
            <a:t>2</a:t>
          </a:r>
          <a:r>
            <a:rPr lang="cs-CZ" sz="600">
              <a:solidFill>
                <a:schemeClr val="dk1"/>
              </a:solidFill>
              <a:effectLst/>
              <a:latin typeface="Arial" panose="020B0604020202020204" pitchFamily="34" charset="0"/>
              <a:ea typeface="+mn-ea"/>
              <a:cs typeface="Arial" panose="020B0604020202020204" pitchFamily="34" charset="0"/>
            </a:rPr>
            <a:t> (zamezit data v roamingu), </a:t>
          </a:r>
          <a:r>
            <a:rPr lang="cs-CZ" sz="600" b="1">
              <a:solidFill>
                <a:schemeClr val="dk1"/>
              </a:solidFill>
              <a:effectLst/>
              <a:latin typeface="Arial" panose="020B0604020202020204" pitchFamily="34" charset="0"/>
              <a:ea typeface="+mn-ea"/>
              <a:cs typeface="Arial" panose="020B0604020202020204" pitchFamily="34" charset="0"/>
            </a:rPr>
            <a:t>3 </a:t>
          </a:r>
          <a:r>
            <a:rPr lang="cs-CZ" sz="600">
              <a:solidFill>
                <a:schemeClr val="dk1"/>
              </a:solidFill>
              <a:effectLst/>
              <a:latin typeface="Arial" panose="020B0604020202020204" pitchFamily="34" charset="0"/>
              <a:ea typeface="+mn-ea"/>
              <a:cs typeface="Arial" panose="020B0604020202020204" pitchFamily="34" charset="0"/>
            </a:rPr>
            <a:t>(povolit vše). Pokud nevyberete ani jednu možnost z roletky, platí varianta 3 -povolit vše. V případě, že vyberete variantu 2 nebo 3 a nemáte v podmínkách Rámcové smlouvy slevu na účtování GPRS, bude aktivována služba Internet v mobilu na den. Více informací o této službě naleznete na </a:t>
          </a:r>
          <a:r>
            <a:rPr lang="cs-CZ" sz="6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www.t-mobile.cz</a:t>
          </a:r>
          <a:endParaRPr lang="cs-CZ" sz="600" u="sng">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Datová tarifní zvýhodnění: </a:t>
          </a:r>
          <a:r>
            <a:rPr lang="cs-CZ" sz="600" b="1">
              <a:solidFill>
                <a:schemeClr val="dk1"/>
              </a:solidFill>
              <a:effectLst/>
              <a:latin typeface="Arial" panose="020B0604020202020204" pitchFamily="34" charset="0"/>
              <a:ea typeface="+mn-ea"/>
              <a:cs typeface="Arial" panose="020B0604020202020204" pitchFamily="34" charset="0"/>
            </a:rPr>
            <a:t>IM Standard</a:t>
          </a:r>
          <a:r>
            <a:rPr lang="cs-CZ" sz="600">
              <a:solidFill>
                <a:schemeClr val="dk1"/>
              </a:solidFill>
              <a:effectLst/>
              <a:latin typeface="Arial" panose="020B0604020202020204" pitchFamily="34" charset="0"/>
              <a:ea typeface="+mn-ea"/>
              <a:cs typeface="Arial" panose="020B0604020202020204" pitchFamily="34" charset="0"/>
            </a:rPr>
            <a:t> (Internet v mobilu Standard), </a:t>
          </a:r>
          <a:r>
            <a:rPr lang="cs-CZ" sz="600" b="1">
              <a:solidFill>
                <a:schemeClr val="dk1"/>
              </a:solidFill>
              <a:effectLst/>
              <a:latin typeface="Arial" panose="020B0604020202020204" pitchFamily="34" charset="0"/>
              <a:ea typeface="+mn-ea"/>
              <a:cs typeface="Arial" panose="020B0604020202020204" pitchFamily="34" charset="0"/>
            </a:rPr>
            <a:t>IM Klasik</a:t>
          </a:r>
          <a:r>
            <a:rPr lang="cs-CZ" sz="600">
              <a:solidFill>
                <a:schemeClr val="dk1"/>
              </a:solidFill>
              <a:effectLst/>
              <a:latin typeface="Arial" panose="020B0604020202020204" pitchFamily="34" charset="0"/>
              <a:ea typeface="+mn-ea"/>
              <a:cs typeface="Arial" panose="020B0604020202020204" pitchFamily="34" charset="0"/>
            </a:rPr>
            <a:t> (Internet v mobilu Klasik), </a:t>
          </a:r>
          <a:r>
            <a:rPr lang="cs-CZ" sz="600" b="1">
              <a:solidFill>
                <a:schemeClr val="dk1"/>
              </a:solidFill>
              <a:effectLst/>
              <a:latin typeface="Arial" panose="020B0604020202020204" pitchFamily="34" charset="0"/>
              <a:ea typeface="+mn-ea"/>
              <a:cs typeface="Arial" panose="020B0604020202020204" pitchFamily="34" charset="0"/>
            </a:rPr>
            <a:t>IM Premium</a:t>
          </a:r>
          <a:r>
            <a:rPr lang="cs-CZ" sz="600">
              <a:solidFill>
                <a:schemeClr val="dk1"/>
              </a:solidFill>
              <a:effectLst/>
              <a:latin typeface="Arial" panose="020B0604020202020204" pitchFamily="34" charset="0"/>
              <a:ea typeface="+mn-ea"/>
              <a:cs typeface="Arial" panose="020B0604020202020204" pitchFamily="34" charset="0"/>
            </a:rPr>
            <a:t> (Internet v mobilu Premium), </a:t>
          </a:r>
          <a:r>
            <a:rPr lang="cs-CZ" sz="600" b="1">
              <a:solidFill>
                <a:schemeClr val="dk1"/>
              </a:solidFill>
              <a:effectLst/>
              <a:latin typeface="Arial" panose="020B0604020202020204" pitchFamily="34" charset="0"/>
              <a:ea typeface="+mn-ea"/>
              <a:cs typeface="Arial" panose="020B0604020202020204" pitchFamily="34" charset="0"/>
            </a:rPr>
            <a:t>MI 150 MB </a:t>
          </a:r>
          <a:r>
            <a:rPr lang="cs-CZ" sz="600">
              <a:solidFill>
                <a:schemeClr val="dk1"/>
              </a:solidFill>
              <a:effectLst/>
              <a:latin typeface="Arial" panose="020B0604020202020204" pitchFamily="34" charset="0"/>
              <a:ea typeface="+mn-ea"/>
              <a:cs typeface="Arial" panose="020B0604020202020204" pitchFamily="34" charset="0"/>
            </a:rPr>
            <a:t>(Mobilní internet 150 MB), </a:t>
          </a:r>
          <a:r>
            <a:rPr lang="cs-CZ" sz="600" b="1">
              <a:solidFill>
                <a:schemeClr val="dk1"/>
              </a:solidFill>
              <a:effectLst/>
              <a:latin typeface="Arial" panose="020B0604020202020204" pitchFamily="34" charset="0"/>
              <a:ea typeface="+mn-ea"/>
              <a:cs typeface="Arial" panose="020B0604020202020204" pitchFamily="34" charset="0"/>
            </a:rPr>
            <a:t>MI 400 MB</a:t>
          </a:r>
          <a:r>
            <a:rPr lang="cs-CZ" sz="600">
              <a:solidFill>
                <a:schemeClr val="dk1"/>
              </a:solidFill>
              <a:effectLst/>
              <a:latin typeface="Arial" panose="020B0604020202020204" pitchFamily="34" charset="0"/>
              <a:ea typeface="+mn-ea"/>
              <a:cs typeface="Arial" panose="020B0604020202020204" pitchFamily="34" charset="0"/>
            </a:rPr>
            <a:t> (Mobilní internet 400 MB), </a:t>
          </a:r>
          <a:r>
            <a:rPr lang="cs-CZ" sz="600" b="1">
              <a:solidFill>
                <a:schemeClr val="dk1"/>
              </a:solidFill>
              <a:effectLst/>
              <a:latin typeface="Arial" panose="020B0604020202020204" pitchFamily="34" charset="0"/>
              <a:ea typeface="+mn-ea"/>
              <a:cs typeface="Arial" panose="020B0604020202020204" pitchFamily="34" charset="0"/>
            </a:rPr>
            <a:t>MI 1,5 GB</a:t>
          </a:r>
          <a:r>
            <a:rPr lang="cs-CZ" sz="600">
              <a:solidFill>
                <a:schemeClr val="dk1"/>
              </a:solidFill>
              <a:effectLst/>
              <a:latin typeface="Arial" panose="020B0604020202020204" pitchFamily="34" charset="0"/>
              <a:ea typeface="+mn-ea"/>
              <a:cs typeface="Arial" panose="020B0604020202020204" pitchFamily="34" charset="0"/>
            </a:rPr>
            <a:t> (Mobilní internet 1,5 GB), </a:t>
          </a:r>
          <a:r>
            <a:rPr lang="cs-CZ" sz="600" b="1">
              <a:solidFill>
                <a:schemeClr val="dk1"/>
              </a:solidFill>
              <a:effectLst/>
              <a:latin typeface="Arial" panose="020B0604020202020204" pitchFamily="34" charset="0"/>
              <a:ea typeface="+mn-ea"/>
              <a:cs typeface="Arial" panose="020B0604020202020204" pitchFamily="34" charset="0"/>
            </a:rPr>
            <a:t>MI 3 GB</a:t>
          </a:r>
          <a:r>
            <a:rPr lang="cs-CZ" sz="600">
              <a:solidFill>
                <a:schemeClr val="dk1"/>
              </a:solidFill>
              <a:effectLst/>
              <a:latin typeface="Arial" panose="020B0604020202020204" pitchFamily="34" charset="0"/>
              <a:ea typeface="+mn-ea"/>
              <a:cs typeface="Arial" panose="020B0604020202020204" pitchFamily="34" charset="0"/>
            </a:rPr>
            <a:t> (Mobilní internet 3 GB), </a:t>
          </a:r>
          <a:r>
            <a:rPr lang="cs-CZ" sz="600" b="1">
              <a:solidFill>
                <a:schemeClr val="dk1"/>
              </a:solidFill>
              <a:effectLst/>
              <a:latin typeface="Arial" panose="020B0604020202020204" pitchFamily="34" charset="0"/>
              <a:ea typeface="+mn-ea"/>
              <a:cs typeface="Arial" panose="020B0604020202020204" pitchFamily="34" charset="0"/>
            </a:rPr>
            <a:t>MI 10 GB</a:t>
          </a:r>
          <a:r>
            <a:rPr lang="cs-CZ" sz="600">
              <a:solidFill>
                <a:schemeClr val="dk1"/>
              </a:solidFill>
              <a:effectLst/>
              <a:latin typeface="Arial" panose="020B0604020202020204" pitchFamily="34" charset="0"/>
              <a:ea typeface="+mn-ea"/>
              <a:cs typeface="Arial" panose="020B0604020202020204" pitchFamily="34" charset="0"/>
            </a:rPr>
            <a:t> (Mobilní internet 10 GB), </a:t>
          </a:r>
          <a:r>
            <a:rPr lang="cs-CZ" sz="600" b="1">
              <a:solidFill>
                <a:schemeClr val="dk1"/>
              </a:solidFill>
              <a:effectLst/>
              <a:latin typeface="Arial" panose="020B0604020202020204" pitchFamily="34" charset="0"/>
              <a:ea typeface="+mn-ea"/>
              <a:cs typeface="Arial" panose="020B0604020202020204" pitchFamily="34" charset="0"/>
            </a:rPr>
            <a:t>MI 30 GB</a:t>
          </a:r>
          <a:r>
            <a:rPr lang="cs-CZ" sz="600">
              <a:solidFill>
                <a:schemeClr val="dk1"/>
              </a:solidFill>
              <a:effectLst/>
              <a:latin typeface="Arial" panose="020B0604020202020204" pitchFamily="34" charset="0"/>
              <a:ea typeface="+mn-ea"/>
              <a:cs typeface="Arial" panose="020B0604020202020204" pitchFamily="34" charset="0"/>
            </a:rPr>
            <a:t> (Mobilní internet 30 GB). Chcete-li aktivovat statickou IP adresu pro intranet a/nebo internet, vyplňte formulář „Zřízení statické IP adresy služby T-Mobile GPRS/EDGE“. Zvýhodnění jsou automaticky sjednána na dobu neurčitou.</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Navýšení datového limitu koncovým uživatelem: Povolení koncovým uživatelům provádět zpoplatněné navyšování datového limitu o 1000 MB bez nutné znalosti administrátorského hesla. Pro povolení zvolte křížek.</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Podrobný výpis služeb: zaškrtnutím této položky aktivujete podrobný výpis služeb v elektronické podobě, pokud není v rámci příslušné fakturační skupiny specifikováno jinak.</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Blokovat Mezinárodní hovory: označením této kolonky budou zablokovány Mezinárodní hovory.</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Multimediální zprávy (MMS): označením této kolonky budou aktivovány multimediální zprávy (MMS). V případě nevyplnění je nastavena blokace (MMS).</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Audiotex a premium SMS zvolte křížek pro možnost využívat, kolonku nechte prázdnou pro blokaci.</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DMS a SMS platby zvolte křížek pro možnost využívat, kolonku nechte prázdnou pro blokaci.</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m-Platba (platba přes mobil). Zvolte křížek pro možnost využívat, kolonku nechte prázdnou pro blokaci.</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Vyplňte: </a:t>
          </a:r>
          <a:r>
            <a:rPr lang="cs-CZ" sz="600" b="1">
              <a:solidFill>
                <a:schemeClr val="dk1"/>
              </a:solidFill>
              <a:effectLst/>
              <a:latin typeface="Arial" panose="020B0604020202020204" pitchFamily="34" charset="0"/>
              <a:ea typeface="+mn-ea"/>
              <a:cs typeface="Arial" panose="020B0604020202020204" pitchFamily="34" charset="0"/>
            </a:rPr>
            <a:t>1</a:t>
          </a:r>
          <a:r>
            <a:rPr lang="cs-CZ" sz="600">
              <a:solidFill>
                <a:schemeClr val="dk1"/>
              </a:solidFill>
              <a:effectLst/>
              <a:latin typeface="Arial" panose="020B0604020202020204" pitchFamily="34" charset="0"/>
              <a:ea typeface="+mn-ea"/>
              <a:cs typeface="Arial" panose="020B0604020202020204" pitchFamily="34" charset="0"/>
            </a:rPr>
            <a:t> (Blokováno vše), </a:t>
          </a:r>
          <a:r>
            <a:rPr lang="cs-CZ" sz="600" b="1">
              <a:solidFill>
                <a:schemeClr val="dk1"/>
              </a:solidFill>
              <a:effectLst/>
              <a:latin typeface="Arial" panose="020B0604020202020204" pitchFamily="34" charset="0"/>
              <a:ea typeface="+mn-ea"/>
              <a:cs typeface="Arial" panose="020B0604020202020204" pitchFamily="34" charset="0"/>
            </a:rPr>
            <a:t>2</a:t>
          </a:r>
          <a:r>
            <a:rPr lang="cs-CZ" sz="600">
              <a:solidFill>
                <a:schemeClr val="dk1"/>
              </a:solidFill>
              <a:effectLst/>
              <a:latin typeface="Arial" panose="020B0604020202020204" pitchFamily="34" charset="0"/>
              <a:ea typeface="+mn-ea"/>
              <a:cs typeface="Arial" panose="020B0604020202020204" pitchFamily="34" charset="0"/>
            </a:rPr>
            <a:t> (Blokovány uvítací tóny), </a:t>
          </a:r>
          <a:r>
            <a:rPr lang="cs-CZ" sz="600" b="1">
              <a:solidFill>
                <a:schemeClr val="dk1"/>
              </a:solidFill>
              <a:effectLst/>
              <a:latin typeface="Arial" panose="020B0604020202020204" pitchFamily="34" charset="0"/>
              <a:ea typeface="+mn-ea"/>
              <a:cs typeface="Arial" panose="020B0604020202020204" pitchFamily="34" charset="0"/>
            </a:rPr>
            <a:t>3</a:t>
          </a:r>
          <a:r>
            <a:rPr lang="cs-CZ" sz="600">
              <a:solidFill>
                <a:schemeClr val="dk1"/>
              </a:solidFill>
              <a:effectLst/>
              <a:latin typeface="Arial" panose="020B0604020202020204" pitchFamily="34" charset="0"/>
              <a:ea typeface="+mn-ea"/>
              <a:cs typeface="Arial" panose="020B0604020202020204" pitchFamily="34" charset="0"/>
            </a:rPr>
            <a:t> (Blokováno vše kromě uvítacích tónů), </a:t>
          </a:r>
          <a:r>
            <a:rPr lang="cs-CZ" sz="600" b="1">
              <a:solidFill>
                <a:schemeClr val="dk1"/>
              </a:solidFill>
              <a:effectLst/>
              <a:latin typeface="Arial" panose="020B0604020202020204" pitchFamily="34" charset="0"/>
              <a:ea typeface="+mn-ea"/>
              <a:cs typeface="Arial" panose="020B0604020202020204" pitchFamily="34" charset="0"/>
            </a:rPr>
            <a:t>4</a:t>
          </a:r>
          <a:r>
            <a:rPr lang="cs-CZ" sz="600">
              <a:solidFill>
                <a:schemeClr val="dk1"/>
              </a:solidFill>
              <a:effectLst/>
              <a:latin typeface="Arial" panose="020B0604020202020204" pitchFamily="34" charset="0"/>
              <a:ea typeface="+mn-ea"/>
              <a:cs typeface="Arial" panose="020B0604020202020204" pitchFamily="34" charset="0"/>
            </a:rPr>
            <a:t> (Povolit vše). V případě nevyplnění bude nastavena varianta (</a:t>
          </a:r>
          <a:r>
            <a:rPr lang="cs-CZ" sz="600" b="1">
              <a:solidFill>
                <a:schemeClr val="dk1"/>
              </a:solidFill>
              <a:effectLst/>
              <a:latin typeface="Arial" panose="020B0604020202020204" pitchFamily="34" charset="0"/>
              <a:ea typeface="+mn-ea"/>
              <a:cs typeface="Arial" panose="020B0604020202020204" pitchFamily="34" charset="0"/>
            </a:rPr>
            <a:t>4</a:t>
          </a:r>
          <a:r>
            <a:rPr lang="cs-CZ" sz="600">
              <a:solidFill>
                <a:schemeClr val="dk1"/>
              </a:solidFill>
              <a:effectLst/>
              <a:latin typeface="Arial" panose="020B0604020202020204" pitchFamily="34" charset="0"/>
              <a:ea typeface="+mn-ea"/>
              <a:cs typeface="Arial" panose="020B0604020202020204" pitchFamily="34" charset="0"/>
            </a:rPr>
            <a:t> -Povolit vše).</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Typy Záznamové služby: </a:t>
          </a:r>
          <a:r>
            <a:rPr lang="cs-CZ" sz="600" b="1">
              <a:solidFill>
                <a:schemeClr val="dk1"/>
              </a:solidFill>
              <a:effectLst/>
              <a:latin typeface="Arial" panose="020B0604020202020204" pitchFamily="34" charset="0"/>
              <a:ea typeface="+mn-ea"/>
              <a:cs typeface="Arial" panose="020B0604020202020204" pitchFamily="34" charset="0"/>
            </a:rPr>
            <a:t>H</a:t>
          </a:r>
          <a:r>
            <a:rPr lang="cs-CZ" sz="600">
              <a:solidFill>
                <a:schemeClr val="dk1"/>
              </a:solidFill>
              <a:effectLst/>
              <a:latin typeface="Arial" panose="020B0604020202020204" pitchFamily="34" charset="0"/>
              <a:ea typeface="+mn-ea"/>
              <a:cs typeface="Arial" panose="020B0604020202020204" pitchFamily="34" charset="0"/>
            </a:rPr>
            <a:t> – Hlasová schránka, </a:t>
          </a:r>
          <a:r>
            <a:rPr lang="cs-CZ" sz="600" b="1">
              <a:solidFill>
                <a:schemeClr val="dk1"/>
              </a:solidFill>
              <a:effectLst/>
              <a:latin typeface="Arial" panose="020B0604020202020204" pitchFamily="34" charset="0"/>
              <a:ea typeface="+mn-ea"/>
              <a:cs typeface="Arial" panose="020B0604020202020204" pitchFamily="34" charset="0"/>
            </a:rPr>
            <a:t>R</a:t>
          </a:r>
          <a:r>
            <a:rPr lang="cs-CZ" sz="600">
              <a:solidFill>
                <a:schemeClr val="dk1"/>
              </a:solidFill>
              <a:effectLst/>
              <a:latin typeface="Arial" panose="020B0604020202020204" pitchFamily="34" charset="0"/>
              <a:ea typeface="+mn-ea"/>
              <a:cs typeface="Arial" panose="020B0604020202020204" pitchFamily="34" charset="0"/>
            </a:rPr>
            <a:t> – Registr zmeškaných hovorů, </a:t>
          </a:r>
          <a:r>
            <a:rPr lang="cs-CZ" sz="600" b="1">
              <a:solidFill>
                <a:schemeClr val="dk1"/>
              </a:solidFill>
              <a:effectLst/>
              <a:latin typeface="Arial" panose="020B0604020202020204" pitchFamily="34" charset="0"/>
              <a:ea typeface="+mn-ea"/>
              <a:cs typeface="Arial" panose="020B0604020202020204" pitchFamily="34" charset="0"/>
            </a:rPr>
            <a:t>N</a:t>
          </a:r>
          <a:r>
            <a:rPr lang="cs-CZ" sz="600">
              <a:solidFill>
                <a:schemeClr val="dk1"/>
              </a:solidFill>
              <a:effectLst/>
              <a:latin typeface="Arial" panose="020B0604020202020204" pitchFamily="34" charset="0"/>
              <a:ea typeface="+mn-ea"/>
              <a:cs typeface="Arial" panose="020B0604020202020204" pitchFamily="34" charset="0"/>
            </a:rPr>
            <a:t> – žádná. Pokud nevyplníte, platí volba </a:t>
          </a:r>
          <a:r>
            <a:rPr lang="cs-CZ" sz="600" b="1">
              <a:solidFill>
                <a:schemeClr val="dk1"/>
              </a:solidFill>
              <a:effectLst/>
              <a:latin typeface="Arial" panose="020B0604020202020204" pitchFamily="34" charset="0"/>
              <a:ea typeface="+mn-ea"/>
              <a:cs typeface="Arial" panose="020B0604020202020204" pitchFamily="34" charset="0"/>
            </a:rPr>
            <a:t>N</a:t>
          </a:r>
          <a:r>
            <a:rPr lang="cs-CZ" sz="600">
              <a:solidFill>
                <a:schemeClr val="dk1"/>
              </a:solidFill>
              <a:effectLst/>
              <a:latin typeface="Arial" panose="020B0604020202020204" pitchFamily="34" charset="0"/>
              <a:ea typeface="+mn-ea"/>
              <a:cs typeface="Arial" panose="020B0604020202020204" pitchFamily="34" charset="0"/>
            </a:rPr>
            <a:t>.</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r>
            <a:rPr lang="cs-CZ" sz="600">
              <a:solidFill>
                <a:schemeClr val="dk1"/>
              </a:solidFill>
              <a:effectLst/>
              <a:latin typeface="Arial" panose="020B0604020202020204" pitchFamily="34" charset="0"/>
              <a:ea typeface="+mn-ea"/>
              <a:cs typeface="Arial" panose="020B0604020202020204" pitchFamily="34" charset="0"/>
            </a:rPr>
            <a:t>Povinné čtyřmístné heslo používané pro blokování SIM karty na Zákaznickém centru (např. při krádeži). Heslo může být společné pro všechny SIM karty nebo pro každou SIM kartu individuální. Z bezpečnostních důvodů není možné použít tyto kombinace: 0000, 1234, 4321, 1111, 2222, 3333, 4444, 5555, 6666, 7777, 8888, 9999.</a:t>
          </a: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arenR"/>
            <a:tabLst/>
            <a:defRPr/>
          </a:pPr>
          <a:r>
            <a:rPr lang="cs-CZ" sz="600">
              <a:solidFill>
                <a:schemeClr val="dk1"/>
              </a:solidFill>
              <a:effectLst/>
              <a:latin typeface="Arial" panose="020B0604020202020204" pitchFamily="34" charset="0"/>
              <a:ea typeface="+mn-ea"/>
              <a:cs typeface="Arial" panose="020B0604020202020204" pitchFamily="34" charset="0"/>
            </a:rPr>
            <a:t>Vyplňte v případě, že si objednáváte elektronickou SIM. Tento e-mail slouží pro jednorázové přihlášení do aplikace Můj T-Mobile.</a:t>
          </a:r>
        </a:p>
        <a:p>
          <a:pPr marL="228600" marR="0" lvl="0" indent="-228600" defTabSz="914400" eaLnBrk="1" fontAlgn="auto" latinLnBrk="0" hangingPunct="1">
            <a:lnSpc>
              <a:spcPct val="100000"/>
            </a:lnSpc>
            <a:spcBef>
              <a:spcPts val="0"/>
            </a:spcBef>
            <a:spcAft>
              <a:spcPts val="0"/>
            </a:spcAft>
            <a:buClrTx/>
            <a:buSzTx/>
            <a:buFont typeface="+mj-lt"/>
            <a:buAutoNum type="arabicParenR"/>
            <a:tabLst/>
            <a:defRPr/>
          </a:pPr>
          <a:endParaRPr lang="cs-CZ" sz="600">
            <a:solidFill>
              <a:schemeClr val="dk1"/>
            </a:solidFill>
            <a:effectLst/>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arenR"/>
            <a:tabLst/>
            <a:defRPr/>
          </a:pPr>
          <a:r>
            <a:rPr lang="cs-CZ" sz="600">
              <a:solidFill>
                <a:schemeClr val="dk1"/>
              </a:solidFill>
              <a:effectLst/>
              <a:latin typeface="Arial" panose="020B0604020202020204" pitchFamily="34" charset="0"/>
              <a:ea typeface="+mn-ea"/>
              <a:cs typeface="Arial" panose="020B0604020202020204" pitchFamily="34" charset="0"/>
            </a:rPr>
            <a:t>Vyberte typ oprávnění k provádění změn na aktivované účastnické smlouvě:</a:t>
          </a:r>
        </a:p>
        <a:p>
          <a:pPr marL="685800" marR="0" lvl="1" indent="-2286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cs-CZ" sz="600">
              <a:solidFill>
                <a:schemeClr val="dk1"/>
              </a:solidFill>
              <a:effectLst/>
              <a:latin typeface="Arial" panose="020B0604020202020204" pitchFamily="34" charset="0"/>
              <a:ea typeface="+mn-ea"/>
              <a:cs typeface="Arial" panose="020B0604020202020204" pitchFamily="34" charset="0"/>
            </a:rPr>
            <a:t>Pokud vyberete </a:t>
          </a:r>
          <a:r>
            <a:rPr lang="cs-CZ" sz="600" b="1">
              <a:solidFill>
                <a:schemeClr val="dk1"/>
              </a:solidFill>
              <a:effectLst/>
              <a:latin typeface="Arial" panose="020B0604020202020204" pitchFamily="34" charset="0"/>
              <a:ea typeface="+mn-ea"/>
              <a:cs typeface="Arial" panose="020B0604020202020204" pitchFamily="34" charset="0"/>
            </a:rPr>
            <a:t>standardní oprávnění</a:t>
          </a:r>
          <a:r>
            <a:rPr lang="cs-CZ" sz="600">
              <a:solidFill>
                <a:schemeClr val="dk1"/>
              </a:solidFill>
              <a:effectLst/>
              <a:latin typeface="Arial" panose="020B0604020202020204" pitchFamily="34" charset="0"/>
              <a:ea typeface="+mn-ea"/>
              <a:cs typeface="Arial" panose="020B0604020202020204" pitchFamily="34" charset="0"/>
            </a:rPr>
            <a:t>: umožňuje administrovat všechny (i placené) služby u daného telefonního čísla a náhled na Vyúčtování služeb u dané fakturační skupiny.</a:t>
          </a:r>
        </a:p>
        <a:p>
          <a:pPr marL="685800" marR="0" lvl="1" indent="-2286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cs-CZ" sz="600">
              <a:solidFill>
                <a:schemeClr val="dk1"/>
              </a:solidFill>
              <a:effectLst/>
              <a:latin typeface="Arial" panose="020B0604020202020204" pitchFamily="34" charset="0"/>
              <a:ea typeface="+mn-ea"/>
              <a:cs typeface="Arial" panose="020B0604020202020204" pitchFamily="34" charset="0"/>
            </a:rPr>
            <a:t>Pokud vyberete </a:t>
          </a:r>
          <a:r>
            <a:rPr lang="cs-CZ" sz="600" b="1">
              <a:solidFill>
                <a:schemeClr val="dk1"/>
              </a:solidFill>
              <a:effectLst/>
              <a:latin typeface="Arial" panose="020B0604020202020204" pitchFamily="34" charset="0"/>
              <a:ea typeface="+mn-ea"/>
              <a:cs typeface="Arial" panose="020B0604020202020204" pitchFamily="34" charset="0"/>
            </a:rPr>
            <a:t>omezené oprávnění</a:t>
          </a:r>
          <a:r>
            <a:rPr lang="cs-CZ" sz="600">
              <a:solidFill>
                <a:schemeClr val="dk1"/>
              </a:solidFill>
              <a:effectLst/>
              <a:latin typeface="Arial" panose="020B0604020202020204" pitchFamily="34" charset="0"/>
              <a:ea typeface="+mn-ea"/>
              <a:cs typeface="Arial" panose="020B0604020202020204" pitchFamily="34" charset="0"/>
            </a:rPr>
            <a:t>: umožňuje pouze</a:t>
          </a:r>
          <a:r>
            <a:rPr lang="cs-CZ" sz="600" b="1">
              <a:solidFill>
                <a:schemeClr val="dk1"/>
              </a:solidFill>
              <a:effectLst/>
              <a:latin typeface="Arial" panose="020B0604020202020204" pitchFamily="34" charset="0"/>
              <a:ea typeface="+mn-ea"/>
              <a:cs typeface="Arial" panose="020B0604020202020204" pitchFamily="34" charset="0"/>
            </a:rPr>
            <a:t> </a:t>
          </a:r>
          <a:r>
            <a:rPr lang="cs-CZ" sz="600">
              <a:solidFill>
                <a:schemeClr val="dk1"/>
              </a:solidFill>
              <a:effectLst/>
              <a:latin typeface="Arial" panose="020B0604020202020204" pitchFamily="34" charset="0"/>
              <a:ea typeface="+mn-ea"/>
              <a:cs typeface="Arial" panose="020B0604020202020204" pitchFamily="34" charset="0"/>
            </a:rPr>
            <a:t>náhled na dané telefonní číslo a služby.</a:t>
          </a:r>
        </a:p>
        <a:p>
          <a:pPr marL="685800" marR="0" lvl="1" indent="-2286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cs-CZ" sz="600">
              <a:solidFill>
                <a:schemeClr val="dk1"/>
              </a:solidFill>
              <a:effectLst/>
              <a:latin typeface="Arial" panose="020B0604020202020204" pitchFamily="34" charset="0"/>
              <a:ea typeface="+mn-ea"/>
              <a:cs typeface="Arial" panose="020B0604020202020204" pitchFamily="34" charset="0"/>
            </a:rPr>
            <a:t>Pokud necháte volbu nevyplněnou, bude Vám přiřazeno omezené oprávnění</a:t>
          </a:r>
        </a:p>
        <a:p>
          <a:pPr marL="228600" marR="0" lvl="0" indent="-228600" defTabSz="914400" eaLnBrk="1" fontAlgn="auto" latinLnBrk="0" hangingPunct="1">
            <a:lnSpc>
              <a:spcPct val="100000"/>
            </a:lnSpc>
            <a:spcBef>
              <a:spcPts val="0"/>
            </a:spcBef>
            <a:spcAft>
              <a:spcPts val="0"/>
            </a:spcAft>
            <a:buClrTx/>
            <a:buSzTx/>
            <a:buFont typeface="+mj-lt"/>
            <a:buAutoNum type="arabicParenR"/>
            <a:tabLst/>
            <a:defRPr/>
          </a:pPr>
          <a:endParaRPr lang="cs-CZ" sz="600">
            <a:solidFill>
              <a:schemeClr val="dk1"/>
            </a:solidFill>
            <a:effectLst/>
            <a:latin typeface="Arial" panose="020B0604020202020204" pitchFamily="34" charset="0"/>
            <a:ea typeface="+mn-ea"/>
            <a:cs typeface="Arial" panose="020B0604020202020204" pitchFamily="34" charset="0"/>
          </a:endParaRPr>
        </a:p>
        <a:p>
          <a:pPr marL="228600" lvl="0" indent="-228600">
            <a:buFont typeface="+mj-lt"/>
            <a:buAutoNum type="arabicParenR"/>
          </a:pPr>
          <a:endParaRPr lang="cs-CZ" sz="600">
            <a:solidFill>
              <a:schemeClr val="dk1"/>
            </a:solidFill>
            <a:effectLst/>
            <a:latin typeface="Arial" panose="020B0604020202020204" pitchFamily="34" charset="0"/>
            <a:ea typeface="+mn-ea"/>
            <a:cs typeface="Arial" panose="020B0604020202020204" pitchFamily="34" charset="0"/>
          </a:endParaRPr>
        </a:p>
        <a:p>
          <a:endParaRPr lang="cs-CZ" sz="600">
            <a:latin typeface="Arial" panose="020B0604020202020204" pitchFamily="34" charset="0"/>
            <a:cs typeface="Arial" panose="020B0604020202020204" pitchFamily="34" charset="0"/>
          </a:endParaRPr>
        </a:p>
      </xdr:txBody>
    </xdr:sp>
    <xdr:clientData/>
  </xdr:twoCellAnchor>
  <xdr:twoCellAnchor>
    <xdr:from>
      <xdr:col>5</xdr:col>
      <xdr:colOff>289891</xdr:colOff>
      <xdr:row>14</xdr:row>
      <xdr:rowOff>115956</xdr:rowOff>
    </xdr:from>
    <xdr:to>
      <xdr:col>7</xdr:col>
      <xdr:colOff>521804</xdr:colOff>
      <xdr:row>17</xdr:row>
      <xdr:rowOff>82826</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3354456" y="2932043"/>
          <a:ext cx="1457739" cy="538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cs-CZ" sz="1100"/>
        </a:p>
      </xdr:txBody>
    </xdr:sp>
    <xdr:clientData/>
  </xdr:twoCellAnchor>
  <xdr:twoCellAnchor>
    <xdr:from>
      <xdr:col>4</xdr:col>
      <xdr:colOff>323021</xdr:colOff>
      <xdr:row>28</xdr:row>
      <xdr:rowOff>41413</xdr:rowOff>
    </xdr:from>
    <xdr:to>
      <xdr:col>6</xdr:col>
      <xdr:colOff>405848</xdr:colOff>
      <xdr:row>30</xdr:row>
      <xdr:rowOff>173935</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300-000005000000}"/>
            </a:ext>
          </a:extLst>
        </xdr:cNvPr>
        <xdr:cNvSpPr txBox="1"/>
      </xdr:nvSpPr>
      <xdr:spPr>
        <a:xfrm>
          <a:off x="2774673" y="5524500"/>
          <a:ext cx="1308653" cy="513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cs-CZ"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21981</xdr:colOff>
      <xdr:row>21</xdr:row>
      <xdr:rowOff>21981</xdr:rowOff>
    </xdr:from>
    <xdr:ext cx="4418135" cy="38100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271346" y="5854212"/>
          <a:ext cx="4418135"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600">
              <a:solidFill>
                <a:schemeClr val="tx1"/>
              </a:solidFill>
              <a:effectLst/>
              <a:latin typeface="Arial" panose="020B0604020202020204" pitchFamily="34" charset="0"/>
              <a:ea typeface="+mn-ea"/>
              <a:cs typeface="Arial" panose="020B0604020202020204" pitchFamily="34" charset="0"/>
            </a:rPr>
            <a:t>Všechny simkarty budou automaticky zařazeny do PS (podniková síť) bez jakýchkoliv dalších nastavení nebo restrikcí. Pokud si přejete aktivovat jinou službu, než je uvedena ve formuláři, anebo změnit parametry aktivovaných služeb, je to možné až po aktivaci SIM na zákaznickém centru.</a:t>
          </a:r>
          <a:endParaRPr lang="en-US" sz="600">
            <a:solidFill>
              <a:schemeClr val="tx1"/>
            </a:solidFill>
            <a:effectLst/>
            <a:latin typeface="Arial" panose="020B0604020202020204" pitchFamily="34" charset="0"/>
            <a:ea typeface="+mn-ea"/>
            <a:cs typeface="Arial" panose="020B0604020202020204" pitchFamily="34" charset="0"/>
          </a:endParaRPr>
        </a:p>
        <a:p>
          <a:r>
            <a:rPr lang="cs-CZ" sz="650">
              <a:solidFill>
                <a:schemeClr val="tx1"/>
              </a:solidFill>
              <a:effectLst/>
              <a:latin typeface="Arial" panose="020B0604020202020204" pitchFamily="34" charset="0"/>
              <a:ea typeface="+mn-ea"/>
              <a:cs typeface="Arial" panose="020B0604020202020204" pitchFamily="34" charset="0"/>
            </a:rPr>
            <a:t>  </a:t>
          </a:r>
          <a:r>
            <a:rPr lang="en-US" sz="650">
              <a:effectLst/>
              <a:latin typeface="Arial" panose="020B0604020202020204" pitchFamily="34" charset="0"/>
              <a:cs typeface="Arial" panose="020B0604020202020204" pitchFamily="34" charset="0"/>
            </a:rPr>
            <a:t> </a:t>
          </a:r>
          <a:r>
            <a:rPr lang="cs-CZ" sz="650">
              <a:solidFill>
                <a:schemeClr val="tx1"/>
              </a:solidFill>
              <a:effectLst/>
              <a:latin typeface="Arial" panose="020B0604020202020204" pitchFamily="34" charset="0"/>
              <a:ea typeface="+mn-ea"/>
              <a:cs typeface="Arial" panose="020B0604020202020204" pitchFamily="34" charset="0"/>
            </a:rPr>
            <a:t> </a:t>
          </a:r>
          <a:endParaRPr lang="en-US" sz="650">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10</xdr:col>
          <xdr:colOff>228600</xdr:colOff>
          <xdr:row>0</xdr:row>
          <xdr:rowOff>1581150</xdr:rowOff>
        </xdr:from>
        <xdr:to>
          <xdr:col>12</xdr:col>
          <xdr:colOff>9525</xdr:colOff>
          <xdr:row>2</xdr:row>
          <xdr:rowOff>9525</xdr:rowOff>
        </xdr:to>
        <xdr:sp macro="" textlink="">
          <xdr:nvSpPr>
            <xdr:cNvPr id="11235" name="Check Box 2019" hidden="1">
              <a:extLst>
                <a:ext uri="{63B3BB69-23CF-44E3-9099-C40C66FF867C}">
                  <a14:compatExt spid="_x0000_s11235"/>
                </a:ext>
                <a:ext uri="{FF2B5EF4-FFF2-40B4-BE49-F238E27FC236}">
                  <a16:creationId xmlns:a16="http://schemas.microsoft.com/office/drawing/2014/main" id="{00000000-0008-0000-0400-0000E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xdr:row>
          <xdr:rowOff>200025</xdr:rowOff>
        </xdr:from>
        <xdr:to>
          <xdr:col>12</xdr:col>
          <xdr:colOff>9525</xdr:colOff>
          <xdr:row>3</xdr:row>
          <xdr:rowOff>9525</xdr:rowOff>
        </xdr:to>
        <xdr:sp macro="" textlink="">
          <xdr:nvSpPr>
            <xdr:cNvPr id="11258" name="Check Box 2042" hidden="1">
              <a:extLst>
                <a:ext uri="{63B3BB69-23CF-44E3-9099-C40C66FF867C}">
                  <a14:compatExt spid="_x0000_s11258"/>
                </a:ext>
                <a:ext uri="{FF2B5EF4-FFF2-40B4-BE49-F238E27FC236}">
                  <a16:creationId xmlns:a16="http://schemas.microsoft.com/office/drawing/2014/main" id="{00000000-0008-0000-0400-0000F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xdr:row>
          <xdr:rowOff>200025</xdr:rowOff>
        </xdr:from>
        <xdr:to>
          <xdr:col>12</xdr:col>
          <xdr:colOff>0</xdr:colOff>
          <xdr:row>4</xdr:row>
          <xdr:rowOff>9525</xdr:rowOff>
        </xdr:to>
        <xdr:sp macro="" textlink="">
          <xdr:nvSpPr>
            <xdr:cNvPr id="11259" name="Check Box 2043" hidden="1">
              <a:extLst>
                <a:ext uri="{63B3BB69-23CF-44E3-9099-C40C66FF867C}">
                  <a14:compatExt spid="_x0000_s11259"/>
                </a:ext>
                <a:ext uri="{FF2B5EF4-FFF2-40B4-BE49-F238E27FC236}">
                  <a16:creationId xmlns:a16="http://schemas.microsoft.com/office/drawing/2014/main" id="{00000000-0008-0000-0400-0000F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xdr:row>
          <xdr:rowOff>200025</xdr:rowOff>
        </xdr:from>
        <xdr:to>
          <xdr:col>12</xdr:col>
          <xdr:colOff>0</xdr:colOff>
          <xdr:row>5</xdr:row>
          <xdr:rowOff>9525</xdr:rowOff>
        </xdr:to>
        <xdr:sp macro="" textlink="">
          <xdr:nvSpPr>
            <xdr:cNvPr id="11260" name="Check Box 2044" hidden="1">
              <a:extLst>
                <a:ext uri="{63B3BB69-23CF-44E3-9099-C40C66FF867C}">
                  <a14:compatExt spid="_x0000_s11260"/>
                </a:ext>
                <a:ext uri="{FF2B5EF4-FFF2-40B4-BE49-F238E27FC236}">
                  <a16:creationId xmlns:a16="http://schemas.microsoft.com/office/drawing/2014/main" id="{00000000-0008-0000-0400-0000F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xdr:row>
          <xdr:rowOff>200025</xdr:rowOff>
        </xdr:from>
        <xdr:to>
          <xdr:col>12</xdr:col>
          <xdr:colOff>0</xdr:colOff>
          <xdr:row>6</xdr:row>
          <xdr:rowOff>9525</xdr:rowOff>
        </xdr:to>
        <xdr:sp macro="" textlink="">
          <xdr:nvSpPr>
            <xdr:cNvPr id="11262" name="Check Box 2046" hidden="1">
              <a:extLst>
                <a:ext uri="{63B3BB69-23CF-44E3-9099-C40C66FF867C}">
                  <a14:compatExt spid="_x0000_s11262"/>
                </a:ext>
                <a:ext uri="{FF2B5EF4-FFF2-40B4-BE49-F238E27FC236}">
                  <a16:creationId xmlns:a16="http://schemas.microsoft.com/office/drawing/2014/main" id="{00000000-0008-0000-0400-0000F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5</xdr:row>
          <xdr:rowOff>200025</xdr:rowOff>
        </xdr:from>
        <xdr:to>
          <xdr:col>12</xdr:col>
          <xdr:colOff>0</xdr:colOff>
          <xdr:row>7</xdr:row>
          <xdr:rowOff>9525</xdr:rowOff>
        </xdr:to>
        <xdr:sp macro="" textlink="">
          <xdr:nvSpPr>
            <xdr:cNvPr id="11263" name="Check Box 2047" hidden="1">
              <a:extLst>
                <a:ext uri="{63B3BB69-23CF-44E3-9099-C40C66FF867C}">
                  <a14:compatExt spid="_x0000_s11263"/>
                </a:ext>
                <a:ext uri="{FF2B5EF4-FFF2-40B4-BE49-F238E27FC236}">
                  <a16:creationId xmlns:a16="http://schemas.microsoft.com/office/drawing/2014/main" id="{00000000-0008-0000-0400-0000F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6</xdr:row>
          <xdr:rowOff>200025</xdr:rowOff>
        </xdr:from>
        <xdr:to>
          <xdr:col>12</xdr:col>
          <xdr:colOff>0</xdr:colOff>
          <xdr:row>8</xdr:row>
          <xdr:rowOff>9525</xdr:rowOff>
        </xdr:to>
        <xdr:sp macro="" textlink="">
          <xdr:nvSpPr>
            <xdr:cNvPr id="17408" name="Check Box 2048" hidden="1">
              <a:extLst>
                <a:ext uri="{63B3BB69-23CF-44E3-9099-C40C66FF867C}">
                  <a14:compatExt spid="_x0000_s17408"/>
                </a:ext>
                <a:ext uri="{FF2B5EF4-FFF2-40B4-BE49-F238E27FC236}">
                  <a16:creationId xmlns:a16="http://schemas.microsoft.com/office/drawing/2014/main" id="{00000000-0008-0000-0400-00000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7</xdr:row>
          <xdr:rowOff>200025</xdr:rowOff>
        </xdr:from>
        <xdr:to>
          <xdr:col>12</xdr:col>
          <xdr:colOff>0</xdr:colOff>
          <xdr:row>9</xdr:row>
          <xdr:rowOff>9525</xdr:rowOff>
        </xdr:to>
        <xdr:sp macro="" textlink="">
          <xdr:nvSpPr>
            <xdr:cNvPr id="17409" name="Check Box 2049" hidden="1">
              <a:extLst>
                <a:ext uri="{63B3BB69-23CF-44E3-9099-C40C66FF867C}">
                  <a14:compatExt spid="_x0000_s17409"/>
                </a:ext>
                <a:ext uri="{FF2B5EF4-FFF2-40B4-BE49-F238E27FC236}">
                  <a16:creationId xmlns:a16="http://schemas.microsoft.com/office/drawing/2014/main" id="{00000000-0008-0000-04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8</xdr:row>
          <xdr:rowOff>200025</xdr:rowOff>
        </xdr:from>
        <xdr:to>
          <xdr:col>12</xdr:col>
          <xdr:colOff>0</xdr:colOff>
          <xdr:row>10</xdr:row>
          <xdr:rowOff>9525</xdr:rowOff>
        </xdr:to>
        <xdr:sp macro="" textlink="">
          <xdr:nvSpPr>
            <xdr:cNvPr id="17410" name="Check Box 2050" hidden="1">
              <a:extLst>
                <a:ext uri="{63B3BB69-23CF-44E3-9099-C40C66FF867C}">
                  <a14:compatExt spid="_x0000_s17410"/>
                </a:ext>
                <a:ext uri="{FF2B5EF4-FFF2-40B4-BE49-F238E27FC236}">
                  <a16:creationId xmlns:a16="http://schemas.microsoft.com/office/drawing/2014/main" id="{00000000-0008-0000-04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9</xdr:row>
          <xdr:rowOff>200025</xdr:rowOff>
        </xdr:from>
        <xdr:to>
          <xdr:col>12</xdr:col>
          <xdr:colOff>0</xdr:colOff>
          <xdr:row>11</xdr:row>
          <xdr:rowOff>9525</xdr:rowOff>
        </xdr:to>
        <xdr:sp macro="" textlink="">
          <xdr:nvSpPr>
            <xdr:cNvPr id="17411" name="Check Box 2051" hidden="1">
              <a:extLst>
                <a:ext uri="{63B3BB69-23CF-44E3-9099-C40C66FF867C}">
                  <a14:compatExt spid="_x0000_s17411"/>
                </a:ext>
                <a:ext uri="{FF2B5EF4-FFF2-40B4-BE49-F238E27FC236}">
                  <a16:creationId xmlns:a16="http://schemas.microsoft.com/office/drawing/2014/main" id="{00000000-0008-0000-04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10</xdr:row>
          <xdr:rowOff>200025</xdr:rowOff>
        </xdr:from>
        <xdr:to>
          <xdr:col>12</xdr:col>
          <xdr:colOff>0</xdr:colOff>
          <xdr:row>12</xdr:row>
          <xdr:rowOff>9525</xdr:rowOff>
        </xdr:to>
        <xdr:sp macro="" textlink="">
          <xdr:nvSpPr>
            <xdr:cNvPr id="17412" name="Check Box 2052" hidden="1">
              <a:extLst>
                <a:ext uri="{63B3BB69-23CF-44E3-9099-C40C66FF867C}">
                  <a14:compatExt spid="_x0000_s17412"/>
                </a:ext>
                <a:ext uri="{FF2B5EF4-FFF2-40B4-BE49-F238E27FC236}">
                  <a16:creationId xmlns:a16="http://schemas.microsoft.com/office/drawing/2014/main" id="{00000000-0008-0000-04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11</xdr:row>
          <xdr:rowOff>200025</xdr:rowOff>
        </xdr:from>
        <xdr:to>
          <xdr:col>12</xdr:col>
          <xdr:colOff>0</xdr:colOff>
          <xdr:row>13</xdr:row>
          <xdr:rowOff>9525</xdr:rowOff>
        </xdr:to>
        <xdr:sp macro="" textlink="">
          <xdr:nvSpPr>
            <xdr:cNvPr id="17413" name="Check Box 2053" hidden="1">
              <a:extLst>
                <a:ext uri="{63B3BB69-23CF-44E3-9099-C40C66FF867C}">
                  <a14:compatExt spid="_x0000_s17413"/>
                </a:ext>
                <a:ext uri="{FF2B5EF4-FFF2-40B4-BE49-F238E27FC236}">
                  <a16:creationId xmlns:a16="http://schemas.microsoft.com/office/drawing/2014/main" id="{00000000-0008-0000-04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12</xdr:row>
          <xdr:rowOff>200025</xdr:rowOff>
        </xdr:from>
        <xdr:to>
          <xdr:col>12</xdr:col>
          <xdr:colOff>0</xdr:colOff>
          <xdr:row>14</xdr:row>
          <xdr:rowOff>9525</xdr:rowOff>
        </xdr:to>
        <xdr:sp macro="" textlink="">
          <xdr:nvSpPr>
            <xdr:cNvPr id="17414" name="Check Box 2054" hidden="1">
              <a:extLst>
                <a:ext uri="{63B3BB69-23CF-44E3-9099-C40C66FF867C}">
                  <a14:compatExt spid="_x0000_s17414"/>
                </a:ext>
                <a:ext uri="{FF2B5EF4-FFF2-40B4-BE49-F238E27FC236}">
                  <a16:creationId xmlns:a16="http://schemas.microsoft.com/office/drawing/2014/main" id="{00000000-0008-0000-04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13</xdr:row>
          <xdr:rowOff>200025</xdr:rowOff>
        </xdr:from>
        <xdr:to>
          <xdr:col>12</xdr:col>
          <xdr:colOff>0</xdr:colOff>
          <xdr:row>15</xdr:row>
          <xdr:rowOff>9525</xdr:rowOff>
        </xdr:to>
        <xdr:sp macro="" textlink="">
          <xdr:nvSpPr>
            <xdr:cNvPr id="17415" name="Check Box 2055" hidden="1">
              <a:extLst>
                <a:ext uri="{63B3BB69-23CF-44E3-9099-C40C66FF867C}">
                  <a14:compatExt spid="_x0000_s17415"/>
                </a:ext>
                <a:ext uri="{FF2B5EF4-FFF2-40B4-BE49-F238E27FC236}">
                  <a16:creationId xmlns:a16="http://schemas.microsoft.com/office/drawing/2014/main" id="{00000000-0008-0000-04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14</xdr:row>
          <xdr:rowOff>200025</xdr:rowOff>
        </xdr:from>
        <xdr:to>
          <xdr:col>12</xdr:col>
          <xdr:colOff>0</xdr:colOff>
          <xdr:row>16</xdr:row>
          <xdr:rowOff>9525</xdr:rowOff>
        </xdr:to>
        <xdr:sp macro="" textlink="">
          <xdr:nvSpPr>
            <xdr:cNvPr id="17416" name="Check Box 2056" hidden="1">
              <a:extLst>
                <a:ext uri="{63B3BB69-23CF-44E3-9099-C40C66FF867C}">
                  <a14:compatExt spid="_x0000_s17416"/>
                </a:ext>
                <a:ext uri="{FF2B5EF4-FFF2-40B4-BE49-F238E27FC236}">
                  <a16:creationId xmlns:a16="http://schemas.microsoft.com/office/drawing/2014/main" id="{00000000-0008-0000-04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15</xdr:row>
          <xdr:rowOff>200025</xdr:rowOff>
        </xdr:from>
        <xdr:to>
          <xdr:col>12</xdr:col>
          <xdr:colOff>0</xdr:colOff>
          <xdr:row>17</xdr:row>
          <xdr:rowOff>9525</xdr:rowOff>
        </xdr:to>
        <xdr:sp macro="" textlink="">
          <xdr:nvSpPr>
            <xdr:cNvPr id="17417" name="Check Box 2057" hidden="1">
              <a:extLst>
                <a:ext uri="{63B3BB69-23CF-44E3-9099-C40C66FF867C}">
                  <a14:compatExt spid="_x0000_s17417"/>
                </a:ext>
                <a:ext uri="{FF2B5EF4-FFF2-40B4-BE49-F238E27FC236}">
                  <a16:creationId xmlns:a16="http://schemas.microsoft.com/office/drawing/2014/main" id="{00000000-0008-0000-04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16</xdr:row>
          <xdr:rowOff>190500</xdr:rowOff>
        </xdr:from>
        <xdr:to>
          <xdr:col>12</xdr:col>
          <xdr:colOff>0</xdr:colOff>
          <xdr:row>18</xdr:row>
          <xdr:rowOff>9525</xdr:rowOff>
        </xdr:to>
        <xdr:sp macro="" textlink="">
          <xdr:nvSpPr>
            <xdr:cNvPr id="17418" name="Check Box 2058" hidden="1">
              <a:extLst>
                <a:ext uri="{63B3BB69-23CF-44E3-9099-C40C66FF867C}">
                  <a14:compatExt spid="_x0000_s17418"/>
                </a:ext>
                <a:ext uri="{FF2B5EF4-FFF2-40B4-BE49-F238E27FC236}">
                  <a16:creationId xmlns:a16="http://schemas.microsoft.com/office/drawing/2014/main" id="{00000000-0008-0000-04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17</xdr:row>
          <xdr:rowOff>200025</xdr:rowOff>
        </xdr:from>
        <xdr:to>
          <xdr:col>12</xdr:col>
          <xdr:colOff>0</xdr:colOff>
          <xdr:row>19</xdr:row>
          <xdr:rowOff>9525</xdr:rowOff>
        </xdr:to>
        <xdr:sp macro="" textlink="">
          <xdr:nvSpPr>
            <xdr:cNvPr id="17419" name="Check Box 2059" hidden="1">
              <a:extLst>
                <a:ext uri="{63B3BB69-23CF-44E3-9099-C40C66FF867C}">
                  <a14:compatExt spid="_x0000_s17419"/>
                </a:ext>
                <a:ext uri="{FF2B5EF4-FFF2-40B4-BE49-F238E27FC236}">
                  <a16:creationId xmlns:a16="http://schemas.microsoft.com/office/drawing/2014/main" id="{00000000-0008-0000-04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18</xdr:row>
          <xdr:rowOff>190500</xdr:rowOff>
        </xdr:from>
        <xdr:to>
          <xdr:col>12</xdr:col>
          <xdr:colOff>0</xdr:colOff>
          <xdr:row>20</xdr:row>
          <xdr:rowOff>0</xdr:rowOff>
        </xdr:to>
        <xdr:sp macro="" textlink="">
          <xdr:nvSpPr>
            <xdr:cNvPr id="17420" name="Check Box 2060" hidden="1">
              <a:extLst>
                <a:ext uri="{63B3BB69-23CF-44E3-9099-C40C66FF867C}">
                  <a14:compatExt spid="_x0000_s17420"/>
                </a:ext>
                <a:ext uri="{FF2B5EF4-FFF2-40B4-BE49-F238E27FC236}">
                  <a16:creationId xmlns:a16="http://schemas.microsoft.com/office/drawing/2014/main" id="{00000000-0008-0000-04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19</xdr:row>
          <xdr:rowOff>190500</xdr:rowOff>
        </xdr:from>
        <xdr:to>
          <xdr:col>12</xdr:col>
          <xdr:colOff>0</xdr:colOff>
          <xdr:row>21</xdr:row>
          <xdr:rowOff>0</xdr:rowOff>
        </xdr:to>
        <xdr:sp macro="" textlink="">
          <xdr:nvSpPr>
            <xdr:cNvPr id="17421" name="Check Box 2061" hidden="1">
              <a:extLst>
                <a:ext uri="{63B3BB69-23CF-44E3-9099-C40C66FF867C}">
                  <a14:compatExt spid="_x0000_s17421"/>
                </a:ext>
                <a:ext uri="{FF2B5EF4-FFF2-40B4-BE49-F238E27FC236}">
                  <a16:creationId xmlns:a16="http://schemas.microsoft.com/office/drawing/2014/main" id="{00000000-0008-0000-04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0</xdr:row>
          <xdr:rowOff>1581150</xdr:rowOff>
        </xdr:from>
        <xdr:to>
          <xdr:col>27</xdr:col>
          <xdr:colOff>209550</xdr:colOff>
          <xdr:row>2</xdr:row>
          <xdr:rowOff>9525</xdr:rowOff>
        </xdr:to>
        <xdr:sp macro="" textlink="">
          <xdr:nvSpPr>
            <xdr:cNvPr id="17422" name="Check Box 2062" hidden="1">
              <a:extLst>
                <a:ext uri="{63B3BB69-23CF-44E3-9099-C40C66FF867C}">
                  <a14:compatExt spid="_x0000_s17422"/>
                </a:ext>
                <a:ext uri="{FF2B5EF4-FFF2-40B4-BE49-F238E27FC236}">
                  <a16:creationId xmlns:a16="http://schemas.microsoft.com/office/drawing/2014/main" id="{00000000-0008-0000-04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xdr:row>
          <xdr:rowOff>200025</xdr:rowOff>
        </xdr:from>
        <xdr:to>
          <xdr:col>27</xdr:col>
          <xdr:colOff>209550</xdr:colOff>
          <xdr:row>3</xdr:row>
          <xdr:rowOff>9525</xdr:rowOff>
        </xdr:to>
        <xdr:sp macro="" textlink="">
          <xdr:nvSpPr>
            <xdr:cNvPr id="17423" name="Check Box 2063" hidden="1">
              <a:extLst>
                <a:ext uri="{63B3BB69-23CF-44E3-9099-C40C66FF867C}">
                  <a14:compatExt spid="_x0000_s17423"/>
                </a:ext>
                <a:ext uri="{FF2B5EF4-FFF2-40B4-BE49-F238E27FC236}">
                  <a16:creationId xmlns:a16="http://schemas.microsoft.com/office/drawing/2014/main" id="{00000000-0008-0000-04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xdr:row>
          <xdr:rowOff>200025</xdr:rowOff>
        </xdr:from>
        <xdr:to>
          <xdr:col>27</xdr:col>
          <xdr:colOff>209550</xdr:colOff>
          <xdr:row>4</xdr:row>
          <xdr:rowOff>9525</xdr:rowOff>
        </xdr:to>
        <xdr:sp macro="" textlink="">
          <xdr:nvSpPr>
            <xdr:cNvPr id="17424" name="Check Box 2064" hidden="1">
              <a:extLst>
                <a:ext uri="{63B3BB69-23CF-44E3-9099-C40C66FF867C}">
                  <a14:compatExt spid="_x0000_s17424"/>
                </a:ext>
                <a:ext uri="{FF2B5EF4-FFF2-40B4-BE49-F238E27FC236}">
                  <a16:creationId xmlns:a16="http://schemas.microsoft.com/office/drawing/2014/main" id="{00000000-0008-0000-04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xdr:row>
          <xdr:rowOff>200025</xdr:rowOff>
        </xdr:from>
        <xdr:to>
          <xdr:col>27</xdr:col>
          <xdr:colOff>209550</xdr:colOff>
          <xdr:row>5</xdr:row>
          <xdr:rowOff>0</xdr:rowOff>
        </xdr:to>
        <xdr:sp macro="" textlink="">
          <xdr:nvSpPr>
            <xdr:cNvPr id="17425" name="Check Box 2065" hidden="1">
              <a:extLst>
                <a:ext uri="{63B3BB69-23CF-44E3-9099-C40C66FF867C}">
                  <a14:compatExt spid="_x0000_s17425"/>
                </a:ext>
                <a:ext uri="{FF2B5EF4-FFF2-40B4-BE49-F238E27FC236}">
                  <a16:creationId xmlns:a16="http://schemas.microsoft.com/office/drawing/2014/main" id="{00000000-0008-0000-04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xdr:row>
          <xdr:rowOff>200025</xdr:rowOff>
        </xdr:from>
        <xdr:to>
          <xdr:col>27</xdr:col>
          <xdr:colOff>209550</xdr:colOff>
          <xdr:row>6</xdr:row>
          <xdr:rowOff>9525</xdr:rowOff>
        </xdr:to>
        <xdr:sp macro="" textlink="">
          <xdr:nvSpPr>
            <xdr:cNvPr id="17426" name="Check Box 2066" hidden="1">
              <a:extLst>
                <a:ext uri="{63B3BB69-23CF-44E3-9099-C40C66FF867C}">
                  <a14:compatExt spid="_x0000_s17426"/>
                </a:ext>
                <a:ext uri="{FF2B5EF4-FFF2-40B4-BE49-F238E27FC236}">
                  <a16:creationId xmlns:a16="http://schemas.microsoft.com/office/drawing/2014/main" id="{00000000-0008-0000-04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xdr:row>
          <xdr:rowOff>200025</xdr:rowOff>
        </xdr:from>
        <xdr:to>
          <xdr:col>27</xdr:col>
          <xdr:colOff>209550</xdr:colOff>
          <xdr:row>7</xdr:row>
          <xdr:rowOff>9525</xdr:rowOff>
        </xdr:to>
        <xdr:sp macro="" textlink="">
          <xdr:nvSpPr>
            <xdr:cNvPr id="17427" name="Check Box 2067" hidden="1">
              <a:extLst>
                <a:ext uri="{63B3BB69-23CF-44E3-9099-C40C66FF867C}">
                  <a14:compatExt spid="_x0000_s17427"/>
                </a:ext>
                <a:ext uri="{FF2B5EF4-FFF2-40B4-BE49-F238E27FC236}">
                  <a16:creationId xmlns:a16="http://schemas.microsoft.com/office/drawing/2014/main" id="{00000000-0008-0000-04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200025</xdr:rowOff>
        </xdr:from>
        <xdr:to>
          <xdr:col>27</xdr:col>
          <xdr:colOff>209550</xdr:colOff>
          <xdr:row>8</xdr:row>
          <xdr:rowOff>9525</xdr:rowOff>
        </xdr:to>
        <xdr:sp macro="" textlink="">
          <xdr:nvSpPr>
            <xdr:cNvPr id="17428" name="Check Box 2068" hidden="1">
              <a:extLst>
                <a:ext uri="{63B3BB69-23CF-44E3-9099-C40C66FF867C}">
                  <a14:compatExt spid="_x0000_s17428"/>
                </a:ext>
                <a:ext uri="{FF2B5EF4-FFF2-40B4-BE49-F238E27FC236}">
                  <a16:creationId xmlns:a16="http://schemas.microsoft.com/office/drawing/2014/main" id="{00000000-0008-0000-04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xdr:row>
          <xdr:rowOff>200025</xdr:rowOff>
        </xdr:from>
        <xdr:to>
          <xdr:col>27</xdr:col>
          <xdr:colOff>209550</xdr:colOff>
          <xdr:row>9</xdr:row>
          <xdr:rowOff>9525</xdr:rowOff>
        </xdr:to>
        <xdr:sp macro="" textlink="">
          <xdr:nvSpPr>
            <xdr:cNvPr id="17429" name="Check Box 2069" hidden="1">
              <a:extLst>
                <a:ext uri="{63B3BB69-23CF-44E3-9099-C40C66FF867C}">
                  <a14:compatExt spid="_x0000_s17429"/>
                </a:ext>
                <a:ext uri="{FF2B5EF4-FFF2-40B4-BE49-F238E27FC236}">
                  <a16:creationId xmlns:a16="http://schemas.microsoft.com/office/drawing/2014/main" id="{00000000-0008-0000-04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8</xdr:row>
          <xdr:rowOff>200025</xdr:rowOff>
        </xdr:from>
        <xdr:to>
          <xdr:col>27</xdr:col>
          <xdr:colOff>209550</xdr:colOff>
          <xdr:row>10</xdr:row>
          <xdr:rowOff>9525</xdr:rowOff>
        </xdr:to>
        <xdr:sp macro="" textlink="">
          <xdr:nvSpPr>
            <xdr:cNvPr id="17430" name="Check Box 2070" hidden="1">
              <a:extLst>
                <a:ext uri="{63B3BB69-23CF-44E3-9099-C40C66FF867C}">
                  <a14:compatExt spid="_x0000_s17430"/>
                </a:ext>
                <a:ext uri="{FF2B5EF4-FFF2-40B4-BE49-F238E27FC236}">
                  <a16:creationId xmlns:a16="http://schemas.microsoft.com/office/drawing/2014/main" id="{00000000-0008-0000-04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xdr:row>
          <xdr:rowOff>200025</xdr:rowOff>
        </xdr:from>
        <xdr:to>
          <xdr:col>27</xdr:col>
          <xdr:colOff>209550</xdr:colOff>
          <xdr:row>11</xdr:row>
          <xdr:rowOff>9525</xdr:rowOff>
        </xdr:to>
        <xdr:sp macro="" textlink="">
          <xdr:nvSpPr>
            <xdr:cNvPr id="17431" name="Check Box 2071" hidden="1">
              <a:extLst>
                <a:ext uri="{63B3BB69-23CF-44E3-9099-C40C66FF867C}">
                  <a14:compatExt spid="_x0000_s17431"/>
                </a:ext>
                <a:ext uri="{FF2B5EF4-FFF2-40B4-BE49-F238E27FC236}">
                  <a16:creationId xmlns:a16="http://schemas.microsoft.com/office/drawing/2014/main" id="{00000000-0008-0000-04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xdr:row>
          <xdr:rowOff>200025</xdr:rowOff>
        </xdr:from>
        <xdr:to>
          <xdr:col>27</xdr:col>
          <xdr:colOff>209550</xdr:colOff>
          <xdr:row>12</xdr:row>
          <xdr:rowOff>9525</xdr:rowOff>
        </xdr:to>
        <xdr:sp macro="" textlink="">
          <xdr:nvSpPr>
            <xdr:cNvPr id="17432" name="Check Box 2072" hidden="1">
              <a:extLst>
                <a:ext uri="{63B3BB69-23CF-44E3-9099-C40C66FF867C}">
                  <a14:compatExt spid="_x0000_s17432"/>
                </a:ext>
                <a:ext uri="{FF2B5EF4-FFF2-40B4-BE49-F238E27FC236}">
                  <a16:creationId xmlns:a16="http://schemas.microsoft.com/office/drawing/2014/main" id="{00000000-0008-0000-04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11</xdr:row>
          <xdr:rowOff>200025</xdr:rowOff>
        </xdr:from>
        <xdr:to>
          <xdr:col>27</xdr:col>
          <xdr:colOff>209550</xdr:colOff>
          <xdr:row>13</xdr:row>
          <xdr:rowOff>9525</xdr:rowOff>
        </xdr:to>
        <xdr:sp macro="" textlink="">
          <xdr:nvSpPr>
            <xdr:cNvPr id="17433" name="Check Box 2073" hidden="1">
              <a:extLst>
                <a:ext uri="{63B3BB69-23CF-44E3-9099-C40C66FF867C}">
                  <a14:compatExt spid="_x0000_s17433"/>
                </a:ext>
                <a:ext uri="{FF2B5EF4-FFF2-40B4-BE49-F238E27FC236}">
                  <a16:creationId xmlns:a16="http://schemas.microsoft.com/office/drawing/2014/main" id="{00000000-0008-0000-04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xdr:row>
          <xdr:rowOff>200025</xdr:rowOff>
        </xdr:from>
        <xdr:to>
          <xdr:col>27</xdr:col>
          <xdr:colOff>209550</xdr:colOff>
          <xdr:row>14</xdr:row>
          <xdr:rowOff>9525</xdr:rowOff>
        </xdr:to>
        <xdr:sp macro="" textlink="">
          <xdr:nvSpPr>
            <xdr:cNvPr id="17434" name="Check Box 2074" hidden="1">
              <a:extLst>
                <a:ext uri="{63B3BB69-23CF-44E3-9099-C40C66FF867C}">
                  <a14:compatExt spid="_x0000_s17434"/>
                </a:ext>
                <a:ext uri="{FF2B5EF4-FFF2-40B4-BE49-F238E27FC236}">
                  <a16:creationId xmlns:a16="http://schemas.microsoft.com/office/drawing/2014/main" id="{00000000-0008-0000-04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13</xdr:row>
          <xdr:rowOff>200025</xdr:rowOff>
        </xdr:from>
        <xdr:to>
          <xdr:col>27</xdr:col>
          <xdr:colOff>209550</xdr:colOff>
          <xdr:row>15</xdr:row>
          <xdr:rowOff>9525</xdr:rowOff>
        </xdr:to>
        <xdr:sp macro="" textlink="">
          <xdr:nvSpPr>
            <xdr:cNvPr id="17435" name="Check Box 2075" hidden="1">
              <a:extLst>
                <a:ext uri="{63B3BB69-23CF-44E3-9099-C40C66FF867C}">
                  <a14:compatExt spid="_x0000_s17435"/>
                </a:ext>
                <a:ext uri="{FF2B5EF4-FFF2-40B4-BE49-F238E27FC236}">
                  <a16:creationId xmlns:a16="http://schemas.microsoft.com/office/drawing/2014/main" id="{00000000-0008-0000-04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14</xdr:row>
          <xdr:rowOff>200025</xdr:rowOff>
        </xdr:from>
        <xdr:to>
          <xdr:col>27</xdr:col>
          <xdr:colOff>209550</xdr:colOff>
          <xdr:row>16</xdr:row>
          <xdr:rowOff>9525</xdr:rowOff>
        </xdr:to>
        <xdr:sp macro="" textlink="">
          <xdr:nvSpPr>
            <xdr:cNvPr id="17436" name="Check Box 2076" hidden="1">
              <a:extLst>
                <a:ext uri="{63B3BB69-23CF-44E3-9099-C40C66FF867C}">
                  <a14:compatExt spid="_x0000_s17436"/>
                </a:ext>
                <a:ext uri="{FF2B5EF4-FFF2-40B4-BE49-F238E27FC236}">
                  <a16:creationId xmlns:a16="http://schemas.microsoft.com/office/drawing/2014/main" id="{00000000-0008-0000-04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15</xdr:row>
          <xdr:rowOff>200025</xdr:rowOff>
        </xdr:from>
        <xdr:to>
          <xdr:col>27</xdr:col>
          <xdr:colOff>209550</xdr:colOff>
          <xdr:row>17</xdr:row>
          <xdr:rowOff>9525</xdr:rowOff>
        </xdr:to>
        <xdr:sp macro="" textlink="">
          <xdr:nvSpPr>
            <xdr:cNvPr id="17437" name="Check Box 2077" hidden="1">
              <a:extLst>
                <a:ext uri="{63B3BB69-23CF-44E3-9099-C40C66FF867C}">
                  <a14:compatExt spid="_x0000_s17437"/>
                </a:ext>
                <a:ext uri="{FF2B5EF4-FFF2-40B4-BE49-F238E27FC236}">
                  <a16:creationId xmlns:a16="http://schemas.microsoft.com/office/drawing/2014/main" id="{00000000-0008-0000-04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16</xdr:row>
          <xdr:rowOff>190500</xdr:rowOff>
        </xdr:from>
        <xdr:to>
          <xdr:col>27</xdr:col>
          <xdr:colOff>209550</xdr:colOff>
          <xdr:row>18</xdr:row>
          <xdr:rowOff>9525</xdr:rowOff>
        </xdr:to>
        <xdr:sp macro="" textlink="">
          <xdr:nvSpPr>
            <xdr:cNvPr id="17438" name="Check Box 2078" hidden="1">
              <a:extLst>
                <a:ext uri="{63B3BB69-23CF-44E3-9099-C40C66FF867C}">
                  <a14:compatExt spid="_x0000_s17438"/>
                </a:ext>
                <a:ext uri="{FF2B5EF4-FFF2-40B4-BE49-F238E27FC236}">
                  <a16:creationId xmlns:a16="http://schemas.microsoft.com/office/drawing/2014/main" id="{00000000-0008-0000-04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17</xdr:row>
          <xdr:rowOff>200025</xdr:rowOff>
        </xdr:from>
        <xdr:to>
          <xdr:col>27</xdr:col>
          <xdr:colOff>209550</xdr:colOff>
          <xdr:row>19</xdr:row>
          <xdr:rowOff>9525</xdr:rowOff>
        </xdr:to>
        <xdr:sp macro="" textlink="">
          <xdr:nvSpPr>
            <xdr:cNvPr id="17439" name="Check Box 2079" hidden="1">
              <a:extLst>
                <a:ext uri="{63B3BB69-23CF-44E3-9099-C40C66FF867C}">
                  <a14:compatExt spid="_x0000_s17439"/>
                </a:ext>
                <a:ext uri="{FF2B5EF4-FFF2-40B4-BE49-F238E27FC236}">
                  <a16:creationId xmlns:a16="http://schemas.microsoft.com/office/drawing/2014/main" id="{00000000-0008-0000-04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18</xdr:row>
          <xdr:rowOff>190500</xdr:rowOff>
        </xdr:from>
        <xdr:to>
          <xdr:col>27</xdr:col>
          <xdr:colOff>209550</xdr:colOff>
          <xdr:row>20</xdr:row>
          <xdr:rowOff>0</xdr:rowOff>
        </xdr:to>
        <xdr:sp macro="" textlink="">
          <xdr:nvSpPr>
            <xdr:cNvPr id="17440" name="Check Box 2080" hidden="1">
              <a:extLst>
                <a:ext uri="{63B3BB69-23CF-44E3-9099-C40C66FF867C}">
                  <a14:compatExt spid="_x0000_s17440"/>
                </a:ext>
                <a:ext uri="{FF2B5EF4-FFF2-40B4-BE49-F238E27FC236}">
                  <a16:creationId xmlns:a16="http://schemas.microsoft.com/office/drawing/2014/main" id="{00000000-0008-0000-04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190500</xdr:rowOff>
        </xdr:from>
        <xdr:to>
          <xdr:col>27</xdr:col>
          <xdr:colOff>209550</xdr:colOff>
          <xdr:row>21</xdr:row>
          <xdr:rowOff>0</xdr:rowOff>
        </xdr:to>
        <xdr:sp macro="" textlink="">
          <xdr:nvSpPr>
            <xdr:cNvPr id="17441" name="Check Box 2081" hidden="1">
              <a:extLst>
                <a:ext uri="{63B3BB69-23CF-44E3-9099-C40C66FF867C}">
                  <a14:compatExt spid="_x0000_s17441"/>
                </a:ext>
                <a:ext uri="{FF2B5EF4-FFF2-40B4-BE49-F238E27FC236}">
                  <a16:creationId xmlns:a16="http://schemas.microsoft.com/office/drawing/2014/main" id="{00000000-0008-0000-04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0</xdr:row>
          <xdr:rowOff>1581150</xdr:rowOff>
        </xdr:from>
        <xdr:to>
          <xdr:col>26</xdr:col>
          <xdr:colOff>247650</xdr:colOff>
          <xdr:row>2</xdr:row>
          <xdr:rowOff>9525</xdr:rowOff>
        </xdr:to>
        <xdr:sp macro="" textlink="">
          <xdr:nvSpPr>
            <xdr:cNvPr id="17443" name="Check Box 2083" hidden="1">
              <a:extLst>
                <a:ext uri="{63B3BB69-23CF-44E3-9099-C40C66FF867C}">
                  <a14:compatExt spid="_x0000_s17443"/>
                </a:ext>
                <a:ext uri="{FF2B5EF4-FFF2-40B4-BE49-F238E27FC236}">
                  <a16:creationId xmlns:a16="http://schemas.microsoft.com/office/drawing/2014/main" id="{00000000-0008-0000-04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xdr:row>
          <xdr:rowOff>200025</xdr:rowOff>
        </xdr:from>
        <xdr:to>
          <xdr:col>26</xdr:col>
          <xdr:colOff>247650</xdr:colOff>
          <xdr:row>3</xdr:row>
          <xdr:rowOff>9525</xdr:rowOff>
        </xdr:to>
        <xdr:sp macro="" textlink="">
          <xdr:nvSpPr>
            <xdr:cNvPr id="17444" name="Check Box 2084" hidden="1">
              <a:extLst>
                <a:ext uri="{63B3BB69-23CF-44E3-9099-C40C66FF867C}">
                  <a14:compatExt spid="_x0000_s17444"/>
                </a:ext>
                <a:ext uri="{FF2B5EF4-FFF2-40B4-BE49-F238E27FC236}">
                  <a16:creationId xmlns:a16="http://schemas.microsoft.com/office/drawing/2014/main" id="{00000000-0008-0000-04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xdr:row>
          <xdr:rowOff>200025</xdr:rowOff>
        </xdr:from>
        <xdr:to>
          <xdr:col>26</xdr:col>
          <xdr:colOff>247650</xdr:colOff>
          <xdr:row>4</xdr:row>
          <xdr:rowOff>9525</xdr:rowOff>
        </xdr:to>
        <xdr:sp macro="" textlink="">
          <xdr:nvSpPr>
            <xdr:cNvPr id="17445" name="Check Box 2085" hidden="1">
              <a:extLst>
                <a:ext uri="{63B3BB69-23CF-44E3-9099-C40C66FF867C}">
                  <a14:compatExt spid="_x0000_s17445"/>
                </a:ext>
                <a:ext uri="{FF2B5EF4-FFF2-40B4-BE49-F238E27FC236}">
                  <a16:creationId xmlns:a16="http://schemas.microsoft.com/office/drawing/2014/main" id="{00000000-0008-0000-04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xdr:row>
          <xdr:rowOff>200025</xdr:rowOff>
        </xdr:from>
        <xdr:to>
          <xdr:col>26</xdr:col>
          <xdr:colOff>247650</xdr:colOff>
          <xdr:row>5</xdr:row>
          <xdr:rowOff>0</xdr:rowOff>
        </xdr:to>
        <xdr:sp macro="" textlink="">
          <xdr:nvSpPr>
            <xdr:cNvPr id="17446" name="Check Box 2086" hidden="1">
              <a:extLst>
                <a:ext uri="{63B3BB69-23CF-44E3-9099-C40C66FF867C}">
                  <a14:compatExt spid="_x0000_s17446"/>
                </a:ext>
                <a:ext uri="{FF2B5EF4-FFF2-40B4-BE49-F238E27FC236}">
                  <a16:creationId xmlns:a16="http://schemas.microsoft.com/office/drawing/2014/main" id="{00000000-0008-0000-04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xdr:row>
          <xdr:rowOff>200025</xdr:rowOff>
        </xdr:from>
        <xdr:to>
          <xdr:col>26</xdr:col>
          <xdr:colOff>247650</xdr:colOff>
          <xdr:row>6</xdr:row>
          <xdr:rowOff>9525</xdr:rowOff>
        </xdr:to>
        <xdr:sp macro="" textlink="">
          <xdr:nvSpPr>
            <xdr:cNvPr id="17447" name="Check Box 2087" hidden="1">
              <a:extLst>
                <a:ext uri="{63B3BB69-23CF-44E3-9099-C40C66FF867C}">
                  <a14:compatExt spid="_x0000_s17447"/>
                </a:ext>
                <a:ext uri="{FF2B5EF4-FFF2-40B4-BE49-F238E27FC236}">
                  <a16:creationId xmlns:a16="http://schemas.microsoft.com/office/drawing/2014/main" id="{00000000-0008-0000-04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5</xdr:row>
          <xdr:rowOff>200025</xdr:rowOff>
        </xdr:from>
        <xdr:to>
          <xdr:col>26</xdr:col>
          <xdr:colOff>247650</xdr:colOff>
          <xdr:row>7</xdr:row>
          <xdr:rowOff>9525</xdr:rowOff>
        </xdr:to>
        <xdr:sp macro="" textlink="">
          <xdr:nvSpPr>
            <xdr:cNvPr id="17448" name="Check Box 2088" hidden="1">
              <a:extLst>
                <a:ext uri="{63B3BB69-23CF-44E3-9099-C40C66FF867C}">
                  <a14:compatExt spid="_x0000_s17448"/>
                </a:ext>
                <a:ext uri="{FF2B5EF4-FFF2-40B4-BE49-F238E27FC236}">
                  <a16:creationId xmlns:a16="http://schemas.microsoft.com/office/drawing/2014/main" id="{00000000-0008-0000-04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6</xdr:row>
          <xdr:rowOff>200025</xdr:rowOff>
        </xdr:from>
        <xdr:to>
          <xdr:col>26</xdr:col>
          <xdr:colOff>247650</xdr:colOff>
          <xdr:row>8</xdr:row>
          <xdr:rowOff>9525</xdr:rowOff>
        </xdr:to>
        <xdr:sp macro="" textlink="">
          <xdr:nvSpPr>
            <xdr:cNvPr id="17449" name="Check Box 2089" hidden="1">
              <a:extLst>
                <a:ext uri="{63B3BB69-23CF-44E3-9099-C40C66FF867C}">
                  <a14:compatExt spid="_x0000_s17449"/>
                </a:ext>
                <a:ext uri="{FF2B5EF4-FFF2-40B4-BE49-F238E27FC236}">
                  <a16:creationId xmlns:a16="http://schemas.microsoft.com/office/drawing/2014/main" id="{00000000-0008-0000-04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7</xdr:row>
          <xdr:rowOff>200025</xdr:rowOff>
        </xdr:from>
        <xdr:to>
          <xdr:col>26</xdr:col>
          <xdr:colOff>247650</xdr:colOff>
          <xdr:row>9</xdr:row>
          <xdr:rowOff>9525</xdr:rowOff>
        </xdr:to>
        <xdr:sp macro="" textlink="">
          <xdr:nvSpPr>
            <xdr:cNvPr id="17450" name="Check Box 2090" hidden="1">
              <a:extLst>
                <a:ext uri="{63B3BB69-23CF-44E3-9099-C40C66FF867C}">
                  <a14:compatExt spid="_x0000_s17450"/>
                </a:ext>
                <a:ext uri="{FF2B5EF4-FFF2-40B4-BE49-F238E27FC236}">
                  <a16:creationId xmlns:a16="http://schemas.microsoft.com/office/drawing/2014/main" id="{00000000-0008-0000-04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8</xdr:row>
          <xdr:rowOff>200025</xdr:rowOff>
        </xdr:from>
        <xdr:to>
          <xdr:col>26</xdr:col>
          <xdr:colOff>247650</xdr:colOff>
          <xdr:row>10</xdr:row>
          <xdr:rowOff>9525</xdr:rowOff>
        </xdr:to>
        <xdr:sp macro="" textlink="">
          <xdr:nvSpPr>
            <xdr:cNvPr id="17451" name="Check Box 2091" hidden="1">
              <a:extLst>
                <a:ext uri="{63B3BB69-23CF-44E3-9099-C40C66FF867C}">
                  <a14:compatExt spid="_x0000_s17451"/>
                </a:ext>
                <a:ext uri="{FF2B5EF4-FFF2-40B4-BE49-F238E27FC236}">
                  <a16:creationId xmlns:a16="http://schemas.microsoft.com/office/drawing/2014/main" id="{00000000-0008-0000-04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9</xdr:row>
          <xdr:rowOff>200025</xdr:rowOff>
        </xdr:from>
        <xdr:to>
          <xdr:col>26</xdr:col>
          <xdr:colOff>247650</xdr:colOff>
          <xdr:row>11</xdr:row>
          <xdr:rowOff>9525</xdr:rowOff>
        </xdr:to>
        <xdr:sp macro="" textlink="">
          <xdr:nvSpPr>
            <xdr:cNvPr id="17452" name="Check Box 2092" hidden="1">
              <a:extLst>
                <a:ext uri="{63B3BB69-23CF-44E3-9099-C40C66FF867C}">
                  <a14:compatExt spid="_x0000_s17452"/>
                </a:ext>
                <a:ext uri="{FF2B5EF4-FFF2-40B4-BE49-F238E27FC236}">
                  <a16:creationId xmlns:a16="http://schemas.microsoft.com/office/drawing/2014/main" id="{00000000-0008-0000-04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10</xdr:row>
          <xdr:rowOff>200025</xdr:rowOff>
        </xdr:from>
        <xdr:to>
          <xdr:col>26</xdr:col>
          <xdr:colOff>247650</xdr:colOff>
          <xdr:row>12</xdr:row>
          <xdr:rowOff>9525</xdr:rowOff>
        </xdr:to>
        <xdr:sp macro="" textlink="">
          <xdr:nvSpPr>
            <xdr:cNvPr id="17453" name="Check Box 2093" hidden="1">
              <a:extLst>
                <a:ext uri="{63B3BB69-23CF-44E3-9099-C40C66FF867C}">
                  <a14:compatExt spid="_x0000_s17453"/>
                </a:ext>
                <a:ext uri="{FF2B5EF4-FFF2-40B4-BE49-F238E27FC236}">
                  <a16:creationId xmlns:a16="http://schemas.microsoft.com/office/drawing/2014/main" id="{00000000-0008-0000-04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11</xdr:row>
          <xdr:rowOff>200025</xdr:rowOff>
        </xdr:from>
        <xdr:to>
          <xdr:col>26</xdr:col>
          <xdr:colOff>247650</xdr:colOff>
          <xdr:row>13</xdr:row>
          <xdr:rowOff>9525</xdr:rowOff>
        </xdr:to>
        <xdr:sp macro="" textlink="">
          <xdr:nvSpPr>
            <xdr:cNvPr id="17454" name="Check Box 2094" hidden="1">
              <a:extLst>
                <a:ext uri="{63B3BB69-23CF-44E3-9099-C40C66FF867C}">
                  <a14:compatExt spid="_x0000_s17454"/>
                </a:ext>
                <a:ext uri="{FF2B5EF4-FFF2-40B4-BE49-F238E27FC236}">
                  <a16:creationId xmlns:a16="http://schemas.microsoft.com/office/drawing/2014/main" id="{00000000-0008-0000-04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12</xdr:row>
          <xdr:rowOff>200025</xdr:rowOff>
        </xdr:from>
        <xdr:to>
          <xdr:col>26</xdr:col>
          <xdr:colOff>247650</xdr:colOff>
          <xdr:row>14</xdr:row>
          <xdr:rowOff>9525</xdr:rowOff>
        </xdr:to>
        <xdr:sp macro="" textlink="">
          <xdr:nvSpPr>
            <xdr:cNvPr id="17455" name="Check Box 2095" hidden="1">
              <a:extLst>
                <a:ext uri="{63B3BB69-23CF-44E3-9099-C40C66FF867C}">
                  <a14:compatExt spid="_x0000_s17455"/>
                </a:ext>
                <a:ext uri="{FF2B5EF4-FFF2-40B4-BE49-F238E27FC236}">
                  <a16:creationId xmlns:a16="http://schemas.microsoft.com/office/drawing/2014/main" id="{00000000-0008-0000-04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13</xdr:row>
          <xdr:rowOff>200025</xdr:rowOff>
        </xdr:from>
        <xdr:to>
          <xdr:col>26</xdr:col>
          <xdr:colOff>247650</xdr:colOff>
          <xdr:row>15</xdr:row>
          <xdr:rowOff>9525</xdr:rowOff>
        </xdr:to>
        <xdr:sp macro="" textlink="">
          <xdr:nvSpPr>
            <xdr:cNvPr id="17456" name="Check Box 2096" hidden="1">
              <a:extLst>
                <a:ext uri="{63B3BB69-23CF-44E3-9099-C40C66FF867C}">
                  <a14:compatExt spid="_x0000_s17456"/>
                </a:ext>
                <a:ext uri="{FF2B5EF4-FFF2-40B4-BE49-F238E27FC236}">
                  <a16:creationId xmlns:a16="http://schemas.microsoft.com/office/drawing/2014/main" id="{00000000-0008-0000-04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14</xdr:row>
          <xdr:rowOff>200025</xdr:rowOff>
        </xdr:from>
        <xdr:to>
          <xdr:col>26</xdr:col>
          <xdr:colOff>247650</xdr:colOff>
          <xdr:row>16</xdr:row>
          <xdr:rowOff>9525</xdr:rowOff>
        </xdr:to>
        <xdr:sp macro="" textlink="">
          <xdr:nvSpPr>
            <xdr:cNvPr id="17457" name="Check Box 2097" hidden="1">
              <a:extLst>
                <a:ext uri="{63B3BB69-23CF-44E3-9099-C40C66FF867C}">
                  <a14:compatExt spid="_x0000_s17457"/>
                </a:ext>
                <a:ext uri="{FF2B5EF4-FFF2-40B4-BE49-F238E27FC236}">
                  <a16:creationId xmlns:a16="http://schemas.microsoft.com/office/drawing/2014/main" id="{00000000-0008-0000-04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15</xdr:row>
          <xdr:rowOff>200025</xdr:rowOff>
        </xdr:from>
        <xdr:to>
          <xdr:col>26</xdr:col>
          <xdr:colOff>247650</xdr:colOff>
          <xdr:row>17</xdr:row>
          <xdr:rowOff>9525</xdr:rowOff>
        </xdr:to>
        <xdr:sp macro="" textlink="">
          <xdr:nvSpPr>
            <xdr:cNvPr id="17458" name="Check Box 2098" hidden="1">
              <a:extLst>
                <a:ext uri="{63B3BB69-23CF-44E3-9099-C40C66FF867C}">
                  <a14:compatExt spid="_x0000_s17458"/>
                </a:ext>
                <a:ext uri="{FF2B5EF4-FFF2-40B4-BE49-F238E27FC236}">
                  <a16:creationId xmlns:a16="http://schemas.microsoft.com/office/drawing/2014/main" id="{00000000-0008-0000-04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16</xdr:row>
          <xdr:rowOff>190500</xdr:rowOff>
        </xdr:from>
        <xdr:to>
          <xdr:col>26</xdr:col>
          <xdr:colOff>247650</xdr:colOff>
          <xdr:row>18</xdr:row>
          <xdr:rowOff>9525</xdr:rowOff>
        </xdr:to>
        <xdr:sp macro="" textlink="">
          <xdr:nvSpPr>
            <xdr:cNvPr id="17459" name="Check Box 2099" hidden="1">
              <a:extLst>
                <a:ext uri="{63B3BB69-23CF-44E3-9099-C40C66FF867C}">
                  <a14:compatExt spid="_x0000_s17459"/>
                </a:ext>
                <a:ext uri="{FF2B5EF4-FFF2-40B4-BE49-F238E27FC236}">
                  <a16:creationId xmlns:a16="http://schemas.microsoft.com/office/drawing/2014/main" id="{00000000-0008-0000-04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17</xdr:row>
          <xdr:rowOff>200025</xdr:rowOff>
        </xdr:from>
        <xdr:to>
          <xdr:col>26</xdr:col>
          <xdr:colOff>247650</xdr:colOff>
          <xdr:row>19</xdr:row>
          <xdr:rowOff>9525</xdr:rowOff>
        </xdr:to>
        <xdr:sp macro="" textlink="">
          <xdr:nvSpPr>
            <xdr:cNvPr id="17460" name="Check Box 2100" hidden="1">
              <a:extLst>
                <a:ext uri="{63B3BB69-23CF-44E3-9099-C40C66FF867C}">
                  <a14:compatExt spid="_x0000_s17460"/>
                </a:ext>
                <a:ext uri="{FF2B5EF4-FFF2-40B4-BE49-F238E27FC236}">
                  <a16:creationId xmlns:a16="http://schemas.microsoft.com/office/drawing/2014/main" id="{00000000-0008-0000-04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18</xdr:row>
          <xdr:rowOff>190500</xdr:rowOff>
        </xdr:from>
        <xdr:to>
          <xdr:col>26</xdr:col>
          <xdr:colOff>247650</xdr:colOff>
          <xdr:row>20</xdr:row>
          <xdr:rowOff>0</xdr:rowOff>
        </xdr:to>
        <xdr:sp macro="" textlink="">
          <xdr:nvSpPr>
            <xdr:cNvPr id="17461" name="Check Box 2101" hidden="1">
              <a:extLst>
                <a:ext uri="{63B3BB69-23CF-44E3-9099-C40C66FF867C}">
                  <a14:compatExt spid="_x0000_s17461"/>
                </a:ext>
                <a:ext uri="{FF2B5EF4-FFF2-40B4-BE49-F238E27FC236}">
                  <a16:creationId xmlns:a16="http://schemas.microsoft.com/office/drawing/2014/main" id="{00000000-0008-0000-04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19</xdr:row>
          <xdr:rowOff>190500</xdr:rowOff>
        </xdr:from>
        <xdr:to>
          <xdr:col>26</xdr:col>
          <xdr:colOff>247650</xdr:colOff>
          <xdr:row>21</xdr:row>
          <xdr:rowOff>0</xdr:rowOff>
        </xdr:to>
        <xdr:sp macro="" textlink="">
          <xdr:nvSpPr>
            <xdr:cNvPr id="17462" name="Check Box 2102" hidden="1">
              <a:extLst>
                <a:ext uri="{63B3BB69-23CF-44E3-9099-C40C66FF867C}">
                  <a14:compatExt spid="_x0000_s17462"/>
                </a:ext>
                <a:ext uri="{FF2B5EF4-FFF2-40B4-BE49-F238E27FC236}">
                  <a16:creationId xmlns:a16="http://schemas.microsoft.com/office/drawing/2014/main" id="{00000000-0008-0000-04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0</xdr:row>
          <xdr:rowOff>1581150</xdr:rowOff>
        </xdr:from>
        <xdr:to>
          <xdr:col>25</xdr:col>
          <xdr:colOff>266700</xdr:colOff>
          <xdr:row>2</xdr:row>
          <xdr:rowOff>9525</xdr:rowOff>
        </xdr:to>
        <xdr:sp macro="" textlink="">
          <xdr:nvSpPr>
            <xdr:cNvPr id="17463" name="Check Box 2103" hidden="1">
              <a:extLst>
                <a:ext uri="{63B3BB69-23CF-44E3-9099-C40C66FF867C}">
                  <a14:compatExt spid="_x0000_s17463"/>
                </a:ext>
                <a:ext uri="{FF2B5EF4-FFF2-40B4-BE49-F238E27FC236}">
                  <a16:creationId xmlns:a16="http://schemas.microsoft.com/office/drawing/2014/main" id="{00000000-0008-0000-04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xdr:row>
          <xdr:rowOff>200025</xdr:rowOff>
        </xdr:from>
        <xdr:to>
          <xdr:col>25</xdr:col>
          <xdr:colOff>266700</xdr:colOff>
          <xdr:row>3</xdr:row>
          <xdr:rowOff>9525</xdr:rowOff>
        </xdr:to>
        <xdr:sp macro="" textlink="">
          <xdr:nvSpPr>
            <xdr:cNvPr id="17464" name="Check Box 2104" hidden="1">
              <a:extLst>
                <a:ext uri="{63B3BB69-23CF-44E3-9099-C40C66FF867C}">
                  <a14:compatExt spid="_x0000_s17464"/>
                </a:ext>
                <a:ext uri="{FF2B5EF4-FFF2-40B4-BE49-F238E27FC236}">
                  <a16:creationId xmlns:a16="http://schemas.microsoft.com/office/drawing/2014/main" id="{00000000-0008-0000-04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xdr:row>
          <xdr:rowOff>200025</xdr:rowOff>
        </xdr:from>
        <xdr:to>
          <xdr:col>25</xdr:col>
          <xdr:colOff>266700</xdr:colOff>
          <xdr:row>4</xdr:row>
          <xdr:rowOff>9525</xdr:rowOff>
        </xdr:to>
        <xdr:sp macro="" textlink="">
          <xdr:nvSpPr>
            <xdr:cNvPr id="17465" name="Check Box 2105" hidden="1">
              <a:extLst>
                <a:ext uri="{63B3BB69-23CF-44E3-9099-C40C66FF867C}">
                  <a14:compatExt spid="_x0000_s17465"/>
                </a:ext>
                <a:ext uri="{FF2B5EF4-FFF2-40B4-BE49-F238E27FC236}">
                  <a16:creationId xmlns:a16="http://schemas.microsoft.com/office/drawing/2014/main" id="{00000000-0008-0000-04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xdr:row>
          <xdr:rowOff>200025</xdr:rowOff>
        </xdr:from>
        <xdr:to>
          <xdr:col>25</xdr:col>
          <xdr:colOff>266700</xdr:colOff>
          <xdr:row>5</xdr:row>
          <xdr:rowOff>0</xdr:rowOff>
        </xdr:to>
        <xdr:sp macro="" textlink="">
          <xdr:nvSpPr>
            <xdr:cNvPr id="17466" name="Check Box 2106" hidden="1">
              <a:extLst>
                <a:ext uri="{63B3BB69-23CF-44E3-9099-C40C66FF867C}">
                  <a14:compatExt spid="_x0000_s17466"/>
                </a:ext>
                <a:ext uri="{FF2B5EF4-FFF2-40B4-BE49-F238E27FC236}">
                  <a16:creationId xmlns:a16="http://schemas.microsoft.com/office/drawing/2014/main" id="{00000000-0008-0000-04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xdr:row>
          <xdr:rowOff>200025</xdr:rowOff>
        </xdr:from>
        <xdr:to>
          <xdr:col>25</xdr:col>
          <xdr:colOff>266700</xdr:colOff>
          <xdr:row>6</xdr:row>
          <xdr:rowOff>9525</xdr:rowOff>
        </xdr:to>
        <xdr:sp macro="" textlink="">
          <xdr:nvSpPr>
            <xdr:cNvPr id="17467" name="Check Box 2107" hidden="1">
              <a:extLst>
                <a:ext uri="{63B3BB69-23CF-44E3-9099-C40C66FF867C}">
                  <a14:compatExt spid="_x0000_s17467"/>
                </a:ext>
                <a:ext uri="{FF2B5EF4-FFF2-40B4-BE49-F238E27FC236}">
                  <a16:creationId xmlns:a16="http://schemas.microsoft.com/office/drawing/2014/main" id="{00000000-0008-0000-04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xdr:row>
          <xdr:rowOff>200025</xdr:rowOff>
        </xdr:from>
        <xdr:to>
          <xdr:col>25</xdr:col>
          <xdr:colOff>266700</xdr:colOff>
          <xdr:row>7</xdr:row>
          <xdr:rowOff>9525</xdr:rowOff>
        </xdr:to>
        <xdr:sp macro="" textlink="">
          <xdr:nvSpPr>
            <xdr:cNvPr id="17468" name="Check Box 2108" hidden="1">
              <a:extLst>
                <a:ext uri="{63B3BB69-23CF-44E3-9099-C40C66FF867C}">
                  <a14:compatExt spid="_x0000_s17468"/>
                </a:ext>
                <a:ext uri="{FF2B5EF4-FFF2-40B4-BE49-F238E27FC236}">
                  <a16:creationId xmlns:a16="http://schemas.microsoft.com/office/drawing/2014/main" id="{00000000-0008-0000-04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xdr:row>
          <xdr:rowOff>200025</xdr:rowOff>
        </xdr:from>
        <xdr:to>
          <xdr:col>25</xdr:col>
          <xdr:colOff>266700</xdr:colOff>
          <xdr:row>8</xdr:row>
          <xdr:rowOff>9525</xdr:rowOff>
        </xdr:to>
        <xdr:sp macro="" textlink="">
          <xdr:nvSpPr>
            <xdr:cNvPr id="17469" name="Check Box 2109" hidden="1">
              <a:extLst>
                <a:ext uri="{63B3BB69-23CF-44E3-9099-C40C66FF867C}">
                  <a14:compatExt spid="_x0000_s17469"/>
                </a:ext>
                <a:ext uri="{FF2B5EF4-FFF2-40B4-BE49-F238E27FC236}">
                  <a16:creationId xmlns:a16="http://schemas.microsoft.com/office/drawing/2014/main" id="{00000000-0008-0000-04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7</xdr:row>
          <xdr:rowOff>200025</xdr:rowOff>
        </xdr:from>
        <xdr:to>
          <xdr:col>25</xdr:col>
          <xdr:colOff>266700</xdr:colOff>
          <xdr:row>9</xdr:row>
          <xdr:rowOff>9525</xdr:rowOff>
        </xdr:to>
        <xdr:sp macro="" textlink="">
          <xdr:nvSpPr>
            <xdr:cNvPr id="17470" name="Check Box 2110" hidden="1">
              <a:extLst>
                <a:ext uri="{63B3BB69-23CF-44E3-9099-C40C66FF867C}">
                  <a14:compatExt spid="_x0000_s17470"/>
                </a:ext>
                <a:ext uri="{FF2B5EF4-FFF2-40B4-BE49-F238E27FC236}">
                  <a16:creationId xmlns:a16="http://schemas.microsoft.com/office/drawing/2014/main" id="{00000000-0008-0000-04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200025</xdr:rowOff>
        </xdr:from>
        <xdr:to>
          <xdr:col>25</xdr:col>
          <xdr:colOff>266700</xdr:colOff>
          <xdr:row>10</xdr:row>
          <xdr:rowOff>9525</xdr:rowOff>
        </xdr:to>
        <xdr:sp macro="" textlink="">
          <xdr:nvSpPr>
            <xdr:cNvPr id="17471" name="Check Box 2111" hidden="1">
              <a:extLst>
                <a:ext uri="{63B3BB69-23CF-44E3-9099-C40C66FF867C}">
                  <a14:compatExt spid="_x0000_s17471"/>
                </a:ext>
                <a:ext uri="{FF2B5EF4-FFF2-40B4-BE49-F238E27FC236}">
                  <a16:creationId xmlns:a16="http://schemas.microsoft.com/office/drawing/2014/main" id="{00000000-0008-0000-04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9</xdr:row>
          <xdr:rowOff>200025</xdr:rowOff>
        </xdr:from>
        <xdr:to>
          <xdr:col>25</xdr:col>
          <xdr:colOff>266700</xdr:colOff>
          <xdr:row>11</xdr:row>
          <xdr:rowOff>9525</xdr:rowOff>
        </xdr:to>
        <xdr:sp macro="" textlink="">
          <xdr:nvSpPr>
            <xdr:cNvPr id="17472" name="Check Box 2112" hidden="1">
              <a:extLst>
                <a:ext uri="{63B3BB69-23CF-44E3-9099-C40C66FF867C}">
                  <a14:compatExt spid="_x0000_s17472"/>
                </a:ext>
                <a:ext uri="{FF2B5EF4-FFF2-40B4-BE49-F238E27FC236}">
                  <a16:creationId xmlns:a16="http://schemas.microsoft.com/office/drawing/2014/main" id="{00000000-0008-0000-04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10</xdr:row>
          <xdr:rowOff>200025</xdr:rowOff>
        </xdr:from>
        <xdr:to>
          <xdr:col>25</xdr:col>
          <xdr:colOff>266700</xdr:colOff>
          <xdr:row>12</xdr:row>
          <xdr:rowOff>9525</xdr:rowOff>
        </xdr:to>
        <xdr:sp macro="" textlink="">
          <xdr:nvSpPr>
            <xdr:cNvPr id="17473" name="Check Box 2113" hidden="1">
              <a:extLst>
                <a:ext uri="{63B3BB69-23CF-44E3-9099-C40C66FF867C}">
                  <a14:compatExt spid="_x0000_s17473"/>
                </a:ext>
                <a:ext uri="{FF2B5EF4-FFF2-40B4-BE49-F238E27FC236}">
                  <a16:creationId xmlns:a16="http://schemas.microsoft.com/office/drawing/2014/main" id="{00000000-0008-0000-04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11</xdr:row>
          <xdr:rowOff>200025</xdr:rowOff>
        </xdr:from>
        <xdr:to>
          <xdr:col>25</xdr:col>
          <xdr:colOff>266700</xdr:colOff>
          <xdr:row>13</xdr:row>
          <xdr:rowOff>9525</xdr:rowOff>
        </xdr:to>
        <xdr:sp macro="" textlink="">
          <xdr:nvSpPr>
            <xdr:cNvPr id="17474" name="Check Box 2114" hidden="1">
              <a:extLst>
                <a:ext uri="{63B3BB69-23CF-44E3-9099-C40C66FF867C}">
                  <a14:compatExt spid="_x0000_s17474"/>
                </a:ext>
                <a:ext uri="{FF2B5EF4-FFF2-40B4-BE49-F238E27FC236}">
                  <a16:creationId xmlns:a16="http://schemas.microsoft.com/office/drawing/2014/main" id="{00000000-0008-0000-04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12</xdr:row>
          <xdr:rowOff>200025</xdr:rowOff>
        </xdr:from>
        <xdr:to>
          <xdr:col>25</xdr:col>
          <xdr:colOff>266700</xdr:colOff>
          <xdr:row>14</xdr:row>
          <xdr:rowOff>9525</xdr:rowOff>
        </xdr:to>
        <xdr:sp macro="" textlink="">
          <xdr:nvSpPr>
            <xdr:cNvPr id="17475" name="Check Box 2115" hidden="1">
              <a:extLst>
                <a:ext uri="{63B3BB69-23CF-44E3-9099-C40C66FF867C}">
                  <a14:compatExt spid="_x0000_s17475"/>
                </a:ext>
                <a:ext uri="{FF2B5EF4-FFF2-40B4-BE49-F238E27FC236}">
                  <a16:creationId xmlns:a16="http://schemas.microsoft.com/office/drawing/2014/main" id="{00000000-0008-0000-04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13</xdr:row>
          <xdr:rowOff>200025</xdr:rowOff>
        </xdr:from>
        <xdr:to>
          <xdr:col>25</xdr:col>
          <xdr:colOff>266700</xdr:colOff>
          <xdr:row>15</xdr:row>
          <xdr:rowOff>9525</xdr:rowOff>
        </xdr:to>
        <xdr:sp macro="" textlink="">
          <xdr:nvSpPr>
            <xdr:cNvPr id="17476" name="Check Box 2116" hidden="1">
              <a:extLst>
                <a:ext uri="{63B3BB69-23CF-44E3-9099-C40C66FF867C}">
                  <a14:compatExt spid="_x0000_s17476"/>
                </a:ext>
                <a:ext uri="{FF2B5EF4-FFF2-40B4-BE49-F238E27FC236}">
                  <a16:creationId xmlns:a16="http://schemas.microsoft.com/office/drawing/2014/main" id="{00000000-0008-0000-04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14</xdr:row>
          <xdr:rowOff>200025</xdr:rowOff>
        </xdr:from>
        <xdr:to>
          <xdr:col>25</xdr:col>
          <xdr:colOff>266700</xdr:colOff>
          <xdr:row>16</xdr:row>
          <xdr:rowOff>9525</xdr:rowOff>
        </xdr:to>
        <xdr:sp macro="" textlink="">
          <xdr:nvSpPr>
            <xdr:cNvPr id="17477" name="Check Box 2117" hidden="1">
              <a:extLst>
                <a:ext uri="{63B3BB69-23CF-44E3-9099-C40C66FF867C}">
                  <a14:compatExt spid="_x0000_s17477"/>
                </a:ext>
                <a:ext uri="{FF2B5EF4-FFF2-40B4-BE49-F238E27FC236}">
                  <a16:creationId xmlns:a16="http://schemas.microsoft.com/office/drawing/2014/main" id="{00000000-0008-0000-04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15</xdr:row>
          <xdr:rowOff>200025</xdr:rowOff>
        </xdr:from>
        <xdr:to>
          <xdr:col>25</xdr:col>
          <xdr:colOff>266700</xdr:colOff>
          <xdr:row>17</xdr:row>
          <xdr:rowOff>9525</xdr:rowOff>
        </xdr:to>
        <xdr:sp macro="" textlink="">
          <xdr:nvSpPr>
            <xdr:cNvPr id="17478" name="Check Box 2118" hidden="1">
              <a:extLst>
                <a:ext uri="{63B3BB69-23CF-44E3-9099-C40C66FF867C}">
                  <a14:compatExt spid="_x0000_s17478"/>
                </a:ext>
                <a:ext uri="{FF2B5EF4-FFF2-40B4-BE49-F238E27FC236}">
                  <a16:creationId xmlns:a16="http://schemas.microsoft.com/office/drawing/2014/main" id="{00000000-0008-0000-04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16</xdr:row>
          <xdr:rowOff>190500</xdr:rowOff>
        </xdr:from>
        <xdr:to>
          <xdr:col>25</xdr:col>
          <xdr:colOff>266700</xdr:colOff>
          <xdr:row>18</xdr:row>
          <xdr:rowOff>9525</xdr:rowOff>
        </xdr:to>
        <xdr:sp macro="" textlink="">
          <xdr:nvSpPr>
            <xdr:cNvPr id="17479" name="Check Box 2119" hidden="1">
              <a:extLst>
                <a:ext uri="{63B3BB69-23CF-44E3-9099-C40C66FF867C}">
                  <a14:compatExt spid="_x0000_s17479"/>
                </a:ext>
                <a:ext uri="{FF2B5EF4-FFF2-40B4-BE49-F238E27FC236}">
                  <a16:creationId xmlns:a16="http://schemas.microsoft.com/office/drawing/2014/main" id="{00000000-0008-0000-04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17</xdr:row>
          <xdr:rowOff>200025</xdr:rowOff>
        </xdr:from>
        <xdr:to>
          <xdr:col>25</xdr:col>
          <xdr:colOff>266700</xdr:colOff>
          <xdr:row>19</xdr:row>
          <xdr:rowOff>9525</xdr:rowOff>
        </xdr:to>
        <xdr:sp macro="" textlink="">
          <xdr:nvSpPr>
            <xdr:cNvPr id="17480" name="Check Box 2120" hidden="1">
              <a:extLst>
                <a:ext uri="{63B3BB69-23CF-44E3-9099-C40C66FF867C}">
                  <a14:compatExt spid="_x0000_s17480"/>
                </a:ext>
                <a:ext uri="{FF2B5EF4-FFF2-40B4-BE49-F238E27FC236}">
                  <a16:creationId xmlns:a16="http://schemas.microsoft.com/office/drawing/2014/main" id="{00000000-0008-0000-04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18</xdr:row>
          <xdr:rowOff>190500</xdr:rowOff>
        </xdr:from>
        <xdr:to>
          <xdr:col>25</xdr:col>
          <xdr:colOff>266700</xdr:colOff>
          <xdr:row>20</xdr:row>
          <xdr:rowOff>0</xdr:rowOff>
        </xdr:to>
        <xdr:sp macro="" textlink="">
          <xdr:nvSpPr>
            <xdr:cNvPr id="17481" name="Check Box 2121" hidden="1">
              <a:extLst>
                <a:ext uri="{63B3BB69-23CF-44E3-9099-C40C66FF867C}">
                  <a14:compatExt spid="_x0000_s17481"/>
                </a:ext>
                <a:ext uri="{FF2B5EF4-FFF2-40B4-BE49-F238E27FC236}">
                  <a16:creationId xmlns:a16="http://schemas.microsoft.com/office/drawing/2014/main" id="{00000000-0008-0000-04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19</xdr:row>
          <xdr:rowOff>190500</xdr:rowOff>
        </xdr:from>
        <xdr:to>
          <xdr:col>25</xdr:col>
          <xdr:colOff>266700</xdr:colOff>
          <xdr:row>21</xdr:row>
          <xdr:rowOff>0</xdr:rowOff>
        </xdr:to>
        <xdr:sp macro="" textlink="">
          <xdr:nvSpPr>
            <xdr:cNvPr id="17482" name="Check Box 2122" hidden="1">
              <a:extLst>
                <a:ext uri="{63B3BB69-23CF-44E3-9099-C40C66FF867C}">
                  <a14:compatExt spid="_x0000_s17482"/>
                </a:ext>
                <a:ext uri="{FF2B5EF4-FFF2-40B4-BE49-F238E27FC236}">
                  <a16:creationId xmlns:a16="http://schemas.microsoft.com/office/drawing/2014/main" id="{00000000-0008-0000-04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0</xdr:row>
          <xdr:rowOff>1581150</xdr:rowOff>
        </xdr:from>
        <xdr:to>
          <xdr:col>30</xdr:col>
          <xdr:colOff>295275</xdr:colOff>
          <xdr:row>2</xdr:row>
          <xdr:rowOff>9525</xdr:rowOff>
        </xdr:to>
        <xdr:sp macro="" textlink="">
          <xdr:nvSpPr>
            <xdr:cNvPr id="17483" name="Check Box 2123" hidden="1">
              <a:extLst>
                <a:ext uri="{63B3BB69-23CF-44E3-9099-C40C66FF867C}">
                  <a14:compatExt spid="_x0000_s17483"/>
                </a:ext>
                <a:ext uri="{FF2B5EF4-FFF2-40B4-BE49-F238E27FC236}">
                  <a16:creationId xmlns:a16="http://schemas.microsoft.com/office/drawing/2014/main" id="{00000000-0008-0000-04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xdr:row>
          <xdr:rowOff>190500</xdr:rowOff>
        </xdr:from>
        <xdr:to>
          <xdr:col>30</xdr:col>
          <xdr:colOff>295275</xdr:colOff>
          <xdr:row>3</xdr:row>
          <xdr:rowOff>0</xdr:rowOff>
        </xdr:to>
        <xdr:sp macro="" textlink="">
          <xdr:nvSpPr>
            <xdr:cNvPr id="17484" name="Check Box 2124" hidden="1">
              <a:extLst>
                <a:ext uri="{63B3BB69-23CF-44E3-9099-C40C66FF867C}">
                  <a14:compatExt spid="_x0000_s17484"/>
                </a:ext>
                <a:ext uri="{FF2B5EF4-FFF2-40B4-BE49-F238E27FC236}">
                  <a16:creationId xmlns:a16="http://schemas.microsoft.com/office/drawing/2014/main" id="{00000000-0008-0000-04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2</xdr:row>
          <xdr:rowOff>190500</xdr:rowOff>
        </xdr:from>
        <xdr:to>
          <xdr:col>30</xdr:col>
          <xdr:colOff>295275</xdr:colOff>
          <xdr:row>4</xdr:row>
          <xdr:rowOff>0</xdr:rowOff>
        </xdr:to>
        <xdr:sp macro="" textlink="">
          <xdr:nvSpPr>
            <xdr:cNvPr id="17485" name="Check Box 2125" hidden="1">
              <a:extLst>
                <a:ext uri="{63B3BB69-23CF-44E3-9099-C40C66FF867C}">
                  <a14:compatExt spid="_x0000_s17485"/>
                </a:ext>
                <a:ext uri="{FF2B5EF4-FFF2-40B4-BE49-F238E27FC236}">
                  <a16:creationId xmlns:a16="http://schemas.microsoft.com/office/drawing/2014/main" id="{00000000-0008-0000-04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xdr:row>
          <xdr:rowOff>190500</xdr:rowOff>
        </xdr:from>
        <xdr:to>
          <xdr:col>30</xdr:col>
          <xdr:colOff>295275</xdr:colOff>
          <xdr:row>4</xdr:row>
          <xdr:rowOff>200025</xdr:rowOff>
        </xdr:to>
        <xdr:sp macro="" textlink="">
          <xdr:nvSpPr>
            <xdr:cNvPr id="17486" name="Check Box 2126" hidden="1">
              <a:extLst>
                <a:ext uri="{63B3BB69-23CF-44E3-9099-C40C66FF867C}">
                  <a14:compatExt spid="_x0000_s17486"/>
                </a:ext>
                <a:ext uri="{FF2B5EF4-FFF2-40B4-BE49-F238E27FC236}">
                  <a16:creationId xmlns:a16="http://schemas.microsoft.com/office/drawing/2014/main" id="{00000000-0008-0000-04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4</xdr:row>
          <xdr:rowOff>190500</xdr:rowOff>
        </xdr:from>
        <xdr:to>
          <xdr:col>30</xdr:col>
          <xdr:colOff>295275</xdr:colOff>
          <xdr:row>6</xdr:row>
          <xdr:rowOff>0</xdr:rowOff>
        </xdr:to>
        <xdr:sp macro="" textlink="">
          <xdr:nvSpPr>
            <xdr:cNvPr id="17487" name="Check Box 2127" hidden="1">
              <a:extLst>
                <a:ext uri="{63B3BB69-23CF-44E3-9099-C40C66FF867C}">
                  <a14:compatExt spid="_x0000_s17487"/>
                </a:ext>
                <a:ext uri="{FF2B5EF4-FFF2-40B4-BE49-F238E27FC236}">
                  <a16:creationId xmlns:a16="http://schemas.microsoft.com/office/drawing/2014/main" id="{00000000-0008-0000-04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xdr:row>
          <xdr:rowOff>190500</xdr:rowOff>
        </xdr:from>
        <xdr:to>
          <xdr:col>30</xdr:col>
          <xdr:colOff>295275</xdr:colOff>
          <xdr:row>7</xdr:row>
          <xdr:rowOff>0</xdr:rowOff>
        </xdr:to>
        <xdr:sp macro="" textlink="">
          <xdr:nvSpPr>
            <xdr:cNvPr id="17488" name="Check Box 2128" hidden="1">
              <a:extLst>
                <a:ext uri="{63B3BB69-23CF-44E3-9099-C40C66FF867C}">
                  <a14:compatExt spid="_x0000_s17488"/>
                </a:ext>
                <a:ext uri="{FF2B5EF4-FFF2-40B4-BE49-F238E27FC236}">
                  <a16:creationId xmlns:a16="http://schemas.microsoft.com/office/drawing/2014/main" id="{00000000-0008-0000-04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xdr:row>
          <xdr:rowOff>190500</xdr:rowOff>
        </xdr:from>
        <xdr:to>
          <xdr:col>30</xdr:col>
          <xdr:colOff>295275</xdr:colOff>
          <xdr:row>8</xdr:row>
          <xdr:rowOff>0</xdr:rowOff>
        </xdr:to>
        <xdr:sp macro="" textlink="">
          <xdr:nvSpPr>
            <xdr:cNvPr id="17489" name="Check Box 2129" hidden="1">
              <a:extLst>
                <a:ext uri="{63B3BB69-23CF-44E3-9099-C40C66FF867C}">
                  <a14:compatExt spid="_x0000_s17489"/>
                </a:ext>
                <a:ext uri="{FF2B5EF4-FFF2-40B4-BE49-F238E27FC236}">
                  <a16:creationId xmlns:a16="http://schemas.microsoft.com/office/drawing/2014/main" id="{00000000-0008-0000-04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7</xdr:row>
          <xdr:rowOff>190500</xdr:rowOff>
        </xdr:from>
        <xdr:to>
          <xdr:col>30</xdr:col>
          <xdr:colOff>295275</xdr:colOff>
          <xdr:row>9</xdr:row>
          <xdr:rowOff>0</xdr:rowOff>
        </xdr:to>
        <xdr:sp macro="" textlink="">
          <xdr:nvSpPr>
            <xdr:cNvPr id="17490" name="Check Box 2130" hidden="1">
              <a:extLst>
                <a:ext uri="{63B3BB69-23CF-44E3-9099-C40C66FF867C}">
                  <a14:compatExt spid="_x0000_s17490"/>
                </a:ext>
                <a:ext uri="{FF2B5EF4-FFF2-40B4-BE49-F238E27FC236}">
                  <a16:creationId xmlns:a16="http://schemas.microsoft.com/office/drawing/2014/main" id="{00000000-0008-0000-04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8</xdr:row>
          <xdr:rowOff>190500</xdr:rowOff>
        </xdr:from>
        <xdr:to>
          <xdr:col>30</xdr:col>
          <xdr:colOff>295275</xdr:colOff>
          <xdr:row>10</xdr:row>
          <xdr:rowOff>0</xdr:rowOff>
        </xdr:to>
        <xdr:sp macro="" textlink="">
          <xdr:nvSpPr>
            <xdr:cNvPr id="17491" name="Check Box 2131" hidden="1">
              <a:extLst>
                <a:ext uri="{63B3BB69-23CF-44E3-9099-C40C66FF867C}">
                  <a14:compatExt spid="_x0000_s17491"/>
                </a:ext>
                <a:ext uri="{FF2B5EF4-FFF2-40B4-BE49-F238E27FC236}">
                  <a16:creationId xmlns:a16="http://schemas.microsoft.com/office/drawing/2014/main" id="{00000000-0008-0000-04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9</xdr:row>
          <xdr:rowOff>190500</xdr:rowOff>
        </xdr:from>
        <xdr:to>
          <xdr:col>30</xdr:col>
          <xdr:colOff>295275</xdr:colOff>
          <xdr:row>11</xdr:row>
          <xdr:rowOff>0</xdr:rowOff>
        </xdr:to>
        <xdr:sp macro="" textlink="">
          <xdr:nvSpPr>
            <xdr:cNvPr id="17492" name="Check Box 2132" hidden="1">
              <a:extLst>
                <a:ext uri="{63B3BB69-23CF-44E3-9099-C40C66FF867C}">
                  <a14:compatExt spid="_x0000_s17492"/>
                </a:ext>
                <a:ext uri="{FF2B5EF4-FFF2-40B4-BE49-F238E27FC236}">
                  <a16:creationId xmlns:a16="http://schemas.microsoft.com/office/drawing/2014/main" id="{00000000-0008-0000-04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10</xdr:row>
          <xdr:rowOff>190500</xdr:rowOff>
        </xdr:from>
        <xdr:to>
          <xdr:col>30</xdr:col>
          <xdr:colOff>295275</xdr:colOff>
          <xdr:row>12</xdr:row>
          <xdr:rowOff>0</xdr:rowOff>
        </xdr:to>
        <xdr:sp macro="" textlink="">
          <xdr:nvSpPr>
            <xdr:cNvPr id="17493" name="Check Box 2133" hidden="1">
              <a:extLst>
                <a:ext uri="{63B3BB69-23CF-44E3-9099-C40C66FF867C}">
                  <a14:compatExt spid="_x0000_s17493"/>
                </a:ext>
                <a:ext uri="{FF2B5EF4-FFF2-40B4-BE49-F238E27FC236}">
                  <a16:creationId xmlns:a16="http://schemas.microsoft.com/office/drawing/2014/main" id="{00000000-0008-0000-04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11</xdr:row>
          <xdr:rowOff>190500</xdr:rowOff>
        </xdr:from>
        <xdr:to>
          <xdr:col>30</xdr:col>
          <xdr:colOff>295275</xdr:colOff>
          <xdr:row>13</xdr:row>
          <xdr:rowOff>0</xdr:rowOff>
        </xdr:to>
        <xdr:sp macro="" textlink="">
          <xdr:nvSpPr>
            <xdr:cNvPr id="17494" name="Check Box 2134" hidden="1">
              <a:extLst>
                <a:ext uri="{63B3BB69-23CF-44E3-9099-C40C66FF867C}">
                  <a14:compatExt spid="_x0000_s17494"/>
                </a:ext>
                <a:ext uri="{FF2B5EF4-FFF2-40B4-BE49-F238E27FC236}">
                  <a16:creationId xmlns:a16="http://schemas.microsoft.com/office/drawing/2014/main" id="{00000000-0008-0000-04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12</xdr:row>
          <xdr:rowOff>190500</xdr:rowOff>
        </xdr:from>
        <xdr:to>
          <xdr:col>30</xdr:col>
          <xdr:colOff>295275</xdr:colOff>
          <xdr:row>14</xdr:row>
          <xdr:rowOff>0</xdr:rowOff>
        </xdr:to>
        <xdr:sp macro="" textlink="">
          <xdr:nvSpPr>
            <xdr:cNvPr id="17495" name="Check Box 2135" hidden="1">
              <a:extLst>
                <a:ext uri="{63B3BB69-23CF-44E3-9099-C40C66FF867C}">
                  <a14:compatExt spid="_x0000_s17495"/>
                </a:ext>
                <a:ext uri="{FF2B5EF4-FFF2-40B4-BE49-F238E27FC236}">
                  <a16:creationId xmlns:a16="http://schemas.microsoft.com/office/drawing/2014/main" id="{00000000-0008-0000-04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13</xdr:row>
          <xdr:rowOff>190500</xdr:rowOff>
        </xdr:from>
        <xdr:to>
          <xdr:col>30</xdr:col>
          <xdr:colOff>295275</xdr:colOff>
          <xdr:row>15</xdr:row>
          <xdr:rowOff>0</xdr:rowOff>
        </xdr:to>
        <xdr:sp macro="" textlink="">
          <xdr:nvSpPr>
            <xdr:cNvPr id="17496" name="Check Box 2136" hidden="1">
              <a:extLst>
                <a:ext uri="{63B3BB69-23CF-44E3-9099-C40C66FF867C}">
                  <a14:compatExt spid="_x0000_s17496"/>
                </a:ext>
                <a:ext uri="{FF2B5EF4-FFF2-40B4-BE49-F238E27FC236}">
                  <a16:creationId xmlns:a16="http://schemas.microsoft.com/office/drawing/2014/main" id="{00000000-0008-0000-04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14</xdr:row>
          <xdr:rowOff>190500</xdr:rowOff>
        </xdr:from>
        <xdr:to>
          <xdr:col>30</xdr:col>
          <xdr:colOff>295275</xdr:colOff>
          <xdr:row>16</xdr:row>
          <xdr:rowOff>0</xdr:rowOff>
        </xdr:to>
        <xdr:sp macro="" textlink="">
          <xdr:nvSpPr>
            <xdr:cNvPr id="17497" name="Check Box 2137" hidden="1">
              <a:extLst>
                <a:ext uri="{63B3BB69-23CF-44E3-9099-C40C66FF867C}">
                  <a14:compatExt spid="_x0000_s17497"/>
                </a:ext>
                <a:ext uri="{FF2B5EF4-FFF2-40B4-BE49-F238E27FC236}">
                  <a16:creationId xmlns:a16="http://schemas.microsoft.com/office/drawing/2014/main" id="{00000000-0008-0000-04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15</xdr:row>
          <xdr:rowOff>190500</xdr:rowOff>
        </xdr:from>
        <xdr:to>
          <xdr:col>30</xdr:col>
          <xdr:colOff>295275</xdr:colOff>
          <xdr:row>17</xdr:row>
          <xdr:rowOff>0</xdr:rowOff>
        </xdr:to>
        <xdr:sp macro="" textlink="">
          <xdr:nvSpPr>
            <xdr:cNvPr id="17498" name="Check Box 2138" hidden="1">
              <a:extLst>
                <a:ext uri="{63B3BB69-23CF-44E3-9099-C40C66FF867C}">
                  <a14:compatExt spid="_x0000_s17498"/>
                </a:ext>
                <a:ext uri="{FF2B5EF4-FFF2-40B4-BE49-F238E27FC236}">
                  <a16:creationId xmlns:a16="http://schemas.microsoft.com/office/drawing/2014/main" id="{00000000-0008-0000-04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16</xdr:row>
          <xdr:rowOff>180975</xdr:rowOff>
        </xdr:from>
        <xdr:to>
          <xdr:col>30</xdr:col>
          <xdr:colOff>295275</xdr:colOff>
          <xdr:row>18</xdr:row>
          <xdr:rowOff>0</xdr:rowOff>
        </xdr:to>
        <xdr:sp macro="" textlink="">
          <xdr:nvSpPr>
            <xdr:cNvPr id="17499" name="Check Box 2139" hidden="1">
              <a:extLst>
                <a:ext uri="{63B3BB69-23CF-44E3-9099-C40C66FF867C}">
                  <a14:compatExt spid="_x0000_s17499"/>
                </a:ext>
                <a:ext uri="{FF2B5EF4-FFF2-40B4-BE49-F238E27FC236}">
                  <a16:creationId xmlns:a16="http://schemas.microsoft.com/office/drawing/2014/main" id="{00000000-0008-0000-04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17</xdr:row>
          <xdr:rowOff>190500</xdr:rowOff>
        </xdr:from>
        <xdr:to>
          <xdr:col>30</xdr:col>
          <xdr:colOff>295275</xdr:colOff>
          <xdr:row>19</xdr:row>
          <xdr:rowOff>0</xdr:rowOff>
        </xdr:to>
        <xdr:sp macro="" textlink="">
          <xdr:nvSpPr>
            <xdr:cNvPr id="17500" name="Check Box 2140" hidden="1">
              <a:extLst>
                <a:ext uri="{63B3BB69-23CF-44E3-9099-C40C66FF867C}">
                  <a14:compatExt spid="_x0000_s17500"/>
                </a:ext>
                <a:ext uri="{FF2B5EF4-FFF2-40B4-BE49-F238E27FC236}">
                  <a16:creationId xmlns:a16="http://schemas.microsoft.com/office/drawing/2014/main" id="{00000000-0008-0000-04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18</xdr:row>
          <xdr:rowOff>180975</xdr:rowOff>
        </xdr:from>
        <xdr:to>
          <xdr:col>30</xdr:col>
          <xdr:colOff>295275</xdr:colOff>
          <xdr:row>19</xdr:row>
          <xdr:rowOff>200025</xdr:rowOff>
        </xdr:to>
        <xdr:sp macro="" textlink="">
          <xdr:nvSpPr>
            <xdr:cNvPr id="17501" name="Check Box 2141" hidden="1">
              <a:extLst>
                <a:ext uri="{63B3BB69-23CF-44E3-9099-C40C66FF867C}">
                  <a14:compatExt spid="_x0000_s17501"/>
                </a:ext>
                <a:ext uri="{FF2B5EF4-FFF2-40B4-BE49-F238E27FC236}">
                  <a16:creationId xmlns:a16="http://schemas.microsoft.com/office/drawing/2014/main" id="{00000000-0008-0000-04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19</xdr:row>
          <xdr:rowOff>180975</xdr:rowOff>
        </xdr:from>
        <xdr:to>
          <xdr:col>30</xdr:col>
          <xdr:colOff>295275</xdr:colOff>
          <xdr:row>20</xdr:row>
          <xdr:rowOff>200025</xdr:rowOff>
        </xdr:to>
        <xdr:sp macro="" textlink="">
          <xdr:nvSpPr>
            <xdr:cNvPr id="17502" name="Check Box 2142" hidden="1">
              <a:extLst>
                <a:ext uri="{63B3BB69-23CF-44E3-9099-C40C66FF867C}">
                  <a14:compatExt spid="_x0000_s17502"/>
                </a:ext>
                <a:ext uri="{FF2B5EF4-FFF2-40B4-BE49-F238E27FC236}">
                  <a16:creationId xmlns:a16="http://schemas.microsoft.com/office/drawing/2014/main" id="{00000000-0008-0000-04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0</xdr:row>
          <xdr:rowOff>1581150</xdr:rowOff>
        </xdr:from>
        <xdr:to>
          <xdr:col>31</xdr:col>
          <xdr:colOff>247650</xdr:colOff>
          <xdr:row>2</xdr:row>
          <xdr:rowOff>9525</xdr:rowOff>
        </xdr:to>
        <xdr:sp macro="" textlink="">
          <xdr:nvSpPr>
            <xdr:cNvPr id="17503" name="Check Box 2143" hidden="1">
              <a:extLst>
                <a:ext uri="{63B3BB69-23CF-44E3-9099-C40C66FF867C}">
                  <a14:compatExt spid="_x0000_s17503"/>
                </a:ext>
                <a:ext uri="{FF2B5EF4-FFF2-40B4-BE49-F238E27FC236}">
                  <a16:creationId xmlns:a16="http://schemas.microsoft.com/office/drawing/2014/main" id="{00000000-0008-0000-0400-00005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xdr:row>
          <xdr:rowOff>200025</xdr:rowOff>
        </xdr:from>
        <xdr:to>
          <xdr:col>31</xdr:col>
          <xdr:colOff>247650</xdr:colOff>
          <xdr:row>3</xdr:row>
          <xdr:rowOff>9525</xdr:rowOff>
        </xdr:to>
        <xdr:sp macro="" textlink="">
          <xdr:nvSpPr>
            <xdr:cNvPr id="17504" name="Check Box 2144" hidden="1">
              <a:extLst>
                <a:ext uri="{63B3BB69-23CF-44E3-9099-C40C66FF867C}">
                  <a14:compatExt spid="_x0000_s17504"/>
                </a:ext>
                <a:ext uri="{FF2B5EF4-FFF2-40B4-BE49-F238E27FC236}">
                  <a16:creationId xmlns:a16="http://schemas.microsoft.com/office/drawing/2014/main" id="{00000000-0008-0000-0400-00006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xdr:row>
          <xdr:rowOff>200025</xdr:rowOff>
        </xdr:from>
        <xdr:to>
          <xdr:col>31</xdr:col>
          <xdr:colOff>247650</xdr:colOff>
          <xdr:row>4</xdr:row>
          <xdr:rowOff>9525</xdr:rowOff>
        </xdr:to>
        <xdr:sp macro="" textlink="">
          <xdr:nvSpPr>
            <xdr:cNvPr id="17505" name="Check Box 2145" hidden="1">
              <a:extLst>
                <a:ext uri="{63B3BB69-23CF-44E3-9099-C40C66FF867C}">
                  <a14:compatExt spid="_x0000_s17505"/>
                </a:ext>
                <a:ext uri="{FF2B5EF4-FFF2-40B4-BE49-F238E27FC236}">
                  <a16:creationId xmlns:a16="http://schemas.microsoft.com/office/drawing/2014/main" id="{00000000-0008-0000-0400-00006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xdr:row>
          <xdr:rowOff>200025</xdr:rowOff>
        </xdr:from>
        <xdr:to>
          <xdr:col>31</xdr:col>
          <xdr:colOff>247650</xdr:colOff>
          <xdr:row>5</xdr:row>
          <xdr:rowOff>0</xdr:rowOff>
        </xdr:to>
        <xdr:sp macro="" textlink="">
          <xdr:nvSpPr>
            <xdr:cNvPr id="17506" name="Check Box 2146" hidden="1">
              <a:extLst>
                <a:ext uri="{63B3BB69-23CF-44E3-9099-C40C66FF867C}">
                  <a14:compatExt spid="_x0000_s17506"/>
                </a:ext>
                <a:ext uri="{FF2B5EF4-FFF2-40B4-BE49-F238E27FC236}">
                  <a16:creationId xmlns:a16="http://schemas.microsoft.com/office/drawing/2014/main" id="{00000000-0008-0000-0400-00006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4</xdr:row>
          <xdr:rowOff>200025</xdr:rowOff>
        </xdr:from>
        <xdr:to>
          <xdr:col>31</xdr:col>
          <xdr:colOff>247650</xdr:colOff>
          <xdr:row>6</xdr:row>
          <xdr:rowOff>9525</xdr:rowOff>
        </xdr:to>
        <xdr:sp macro="" textlink="">
          <xdr:nvSpPr>
            <xdr:cNvPr id="17507" name="Check Box 2147" hidden="1">
              <a:extLst>
                <a:ext uri="{63B3BB69-23CF-44E3-9099-C40C66FF867C}">
                  <a14:compatExt spid="_x0000_s17507"/>
                </a:ext>
                <a:ext uri="{FF2B5EF4-FFF2-40B4-BE49-F238E27FC236}">
                  <a16:creationId xmlns:a16="http://schemas.microsoft.com/office/drawing/2014/main" id="{00000000-0008-0000-04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5</xdr:row>
          <xdr:rowOff>200025</xdr:rowOff>
        </xdr:from>
        <xdr:to>
          <xdr:col>31</xdr:col>
          <xdr:colOff>247650</xdr:colOff>
          <xdr:row>7</xdr:row>
          <xdr:rowOff>9525</xdr:rowOff>
        </xdr:to>
        <xdr:sp macro="" textlink="">
          <xdr:nvSpPr>
            <xdr:cNvPr id="17508" name="Check Box 2148" hidden="1">
              <a:extLst>
                <a:ext uri="{63B3BB69-23CF-44E3-9099-C40C66FF867C}">
                  <a14:compatExt spid="_x0000_s17508"/>
                </a:ext>
                <a:ext uri="{FF2B5EF4-FFF2-40B4-BE49-F238E27FC236}">
                  <a16:creationId xmlns:a16="http://schemas.microsoft.com/office/drawing/2014/main" id="{00000000-0008-0000-0400-00006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6</xdr:row>
          <xdr:rowOff>200025</xdr:rowOff>
        </xdr:from>
        <xdr:to>
          <xdr:col>31</xdr:col>
          <xdr:colOff>247650</xdr:colOff>
          <xdr:row>8</xdr:row>
          <xdr:rowOff>9525</xdr:rowOff>
        </xdr:to>
        <xdr:sp macro="" textlink="">
          <xdr:nvSpPr>
            <xdr:cNvPr id="17509" name="Check Box 2149" hidden="1">
              <a:extLst>
                <a:ext uri="{63B3BB69-23CF-44E3-9099-C40C66FF867C}">
                  <a14:compatExt spid="_x0000_s17509"/>
                </a:ext>
                <a:ext uri="{FF2B5EF4-FFF2-40B4-BE49-F238E27FC236}">
                  <a16:creationId xmlns:a16="http://schemas.microsoft.com/office/drawing/2014/main" id="{00000000-0008-0000-0400-00006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7</xdr:row>
          <xdr:rowOff>200025</xdr:rowOff>
        </xdr:from>
        <xdr:to>
          <xdr:col>31</xdr:col>
          <xdr:colOff>247650</xdr:colOff>
          <xdr:row>9</xdr:row>
          <xdr:rowOff>9525</xdr:rowOff>
        </xdr:to>
        <xdr:sp macro="" textlink="">
          <xdr:nvSpPr>
            <xdr:cNvPr id="17510" name="Check Box 2150" hidden="1">
              <a:extLst>
                <a:ext uri="{63B3BB69-23CF-44E3-9099-C40C66FF867C}">
                  <a14:compatExt spid="_x0000_s17510"/>
                </a:ext>
                <a:ext uri="{FF2B5EF4-FFF2-40B4-BE49-F238E27FC236}">
                  <a16:creationId xmlns:a16="http://schemas.microsoft.com/office/drawing/2014/main" id="{00000000-0008-0000-0400-00006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8</xdr:row>
          <xdr:rowOff>200025</xdr:rowOff>
        </xdr:from>
        <xdr:to>
          <xdr:col>31</xdr:col>
          <xdr:colOff>247650</xdr:colOff>
          <xdr:row>10</xdr:row>
          <xdr:rowOff>9525</xdr:rowOff>
        </xdr:to>
        <xdr:sp macro="" textlink="">
          <xdr:nvSpPr>
            <xdr:cNvPr id="17511" name="Check Box 2151" hidden="1">
              <a:extLst>
                <a:ext uri="{63B3BB69-23CF-44E3-9099-C40C66FF867C}">
                  <a14:compatExt spid="_x0000_s17511"/>
                </a:ext>
                <a:ext uri="{FF2B5EF4-FFF2-40B4-BE49-F238E27FC236}">
                  <a16:creationId xmlns:a16="http://schemas.microsoft.com/office/drawing/2014/main" id="{00000000-0008-0000-0400-00006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9</xdr:row>
          <xdr:rowOff>200025</xdr:rowOff>
        </xdr:from>
        <xdr:to>
          <xdr:col>31</xdr:col>
          <xdr:colOff>247650</xdr:colOff>
          <xdr:row>11</xdr:row>
          <xdr:rowOff>9525</xdr:rowOff>
        </xdr:to>
        <xdr:sp macro="" textlink="">
          <xdr:nvSpPr>
            <xdr:cNvPr id="17512" name="Check Box 2152" hidden="1">
              <a:extLst>
                <a:ext uri="{63B3BB69-23CF-44E3-9099-C40C66FF867C}">
                  <a14:compatExt spid="_x0000_s17512"/>
                </a:ext>
                <a:ext uri="{FF2B5EF4-FFF2-40B4-BE49-F238E27FC236}">
                  <a16:creationId xmlns:a16="http://schemas.microsoft.com/office/drawing/2014/main" id="{00000000-0008-0000-0400-00006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10</xdr:row>
          <xdr:rowOff>200025</xdr:rowOff>
        </xdr:from>
        <xdr:to>
          <xdr:col>31</xdr:col>
          <xdr:colOff>247650</xdr:colOff>
          <xdr:row>12</xdr:row>
          <xdr:rowOff>9525</xdr:rowOff>
        </xdr:to>
        <xdr:sp macro="" textlink="">
          <xdr:nvSpPr>
            <xdr:cNvPr id="17513" name="Check Box 2153" hidden="1">
              <a:extLst>
                <a:ext uri="{63B3BB69-23CF-44E3-9099-C40C66FF867C}">
                  <a14:compatExt spid="_x0000_s17513"/>
                </a:ext>
                <a:ext uri="{FF2B5EF4-FFF2-40B4-BE49-F238E27FC236}">
                  <a16:creationId xmlns:a16="http://schemas.microsoft.com/office/drawing/2014/main" id="{00000000-0008-0000-0400-00006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11</xdr:row>
          <xdr:rowOff>200025</xdr:rowOff>
        </xdr:from>
        <xdr:to>
          <xdr:col>31</xdr:col>
          <xdr:colOff>247650</xdr:colOff>
          <xdr:row>13</xdr:row>
          <xdr:rowOff>9525</xdr:rowOff>
        </xdr:to>
        <xdr:sp macro="" textlink="">
          <xdr:nvSpPr>
            <xdr:cNvPr id="17514" name="Check Box 2154" hidden="1">
              <a:extLst>
                <a:ext uri="{63B3BB69-23CF-44E3-9099-C40C66FF867C}">
                  <a14:compatExt spid="_x0000_s17514"/>
                </a:ext>
                <a:ext uri="{FF2B5EF4-FFF2-40B4-BE49-F238E27FC236}">
                  <a16:creationId xmlns:a16="http://schemas.microsoft.com/office/drawing/2014/main" id="{00000000-0008-0000-0400-00006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12</xdr:row>
          <xdr:rowOff>200025</xdr:rowOff>
        </xdr:from>
        <xdr:to>
          <xdr:col>31</xdr:col>
          <xdr:colOff>247650</xdr:colOff>
          <xdr:row>14</xdr:row>
          <xdr:rowOff>9525</xdr:rowOff>
        </xdr:to>
        <xdr:sp macro="" textlink="">
          <xdr:nvSpPr>
            <xdr:cNvPr id="17515" name="Check Box 2155" hidden="1">
              <a:extLst>
                <a:ext uri="{63B3BB69-23CF-44E3-9099-C40C66FF867C}">
                  <a14:compatExt spid="_x0000_s17515"/>
                </a:ext>
                <a:ext uri="{FF2B5EF4-FFF2-40B4-BE49-F238E27FC236}">
                  <a16:creationId xmlns:a16="http://schemas.microsoft.com/office/drawing/2014/main" id="{00000000-0008-0000-0400-00006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xdr:row>
          <xdr:rowOff>200025</xdr:rowOff>
        </xdr:from>
        <xdr:to>
          <xdr:col>31</xdr:col>
          <xdr:colOff>247650</xdr:colOff>
          <xdr:row>15</xdr:row>
          <xdr:rowOff>9525</xdr:rowOff>
        </xdr:to>
        <xdr:sp macro="" textlink="">
          <xdr:nvSpPr>
            <xdr:cNvPr id="17516" name="Check Box 2156" hidden="1">
              <a:extLst>
                <a:ext uri="{63B3BB69-23CF-44E3-9099-C40C66FF867C}">
                  <a14:compatExt spid="_x0000_s17516"/>
                </a:ext>
                <a:ext uri="{FF2B5EF4-FFF2-40B4-BE49-F238E27FC236}">
                  <a16:creationId xmlns:a16="http://schemas.microsoft.com/office/drawing/2014/main" id="{00000000-0008-0000-0400-00006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14</xdr:row>
          <xdr:rowOff>200025</xdr:rowOff>
        </xdr:from>
        <xdr:to>
          <xdr:col>31</xdr:col>
          <xdr:colOff>247650</xdr:colOff>
          <xdr:row>16</xdr:row>
          <xdr:rowOff>9525</xdr:rowOff>
        </xdr:to>
        <xdr:sp macro="" textlink="">
          <xdr:nvSpPr>
            <xdr:cNvPr id="17517" name="Check Box 2157" hidden="1">
              <a:extLst>
                <a:ext uri="{63B3BB69-23CF-44E3-9099-C40C66FF867C}">
                  <a14:compatExt spid="_x0000_s17517"/>
                </a:ext>
                <a:ext uri="{FF2B5EF4-FFF2-40B4-BE49-F238E27FC236}">
                  <a16:creationId xmlns:a16="http://schemas.microsoft.com/office/drawing/2014/main" id="{00000000-0008-0000-0400-00006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15</xdr:row>
          <xdr:rowOff>200025</xdr:rowOff>
        </xdr:from>
        <xdr:to>
          <xdr:col>31</xdr:col>
          <xdr:colOff>247650</xdr:colOff>
          <xdr:row>17</xdr:row>
          <xdr:rowOff>9525</xdr:rowOff>
        </xdr:to>
        <xdr:sp macro="" textlink="">
          <xdr:nvSpPr>
            <xdr:cNvPr id="17518" name="Check Box 2158" hidden="1">
              <a:extLst>
                <a:ext uri="{63B3BB69-23CF-44E3-9099-C40C66FF867C}">
                  <a14:compatExt spid="_x0000_s17518"/>
                </a:ext>
                <a:ext uri="{FF2B5EF4-FFF2-40B4-BE49-F238E27FC236}">
                  <a16:creationId xmlns:a16="http://schemas.microsoft.com/office/drawing/2014/main" id="{00000000-0008-0000-0400-00006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16</xdr:row>
          <xdr:rowOff>190500</xdr:rowOff>
        </xdr:from>
        <xdr:to>
          <xdr:col>31</xdr:col>
          <xdr:colOff>247650</xdr:colOff>
          <xdr:row>18</xdr:row>
          <xdr:rowOff>9525</xdr:rowOff>
        </xdr:to>
        <xdr:sp macro="" textlink="">
          <xdr:nvSpPr>
            <xdr:cNvPr id="17519" name="Check Box 2159" hidden="1">
              <a:extLst>
                <a:ext uri="{63B3BB69-23CF-44E3-9099-C40C66FF867C}">
                  <a14:compatExt spid="_x0000_s17519"/>
                </a:ext>
                <a:ext uri="{FF2B5EF4-FFF2-40B4-BE49-F238E27FC236}">
                  <a16:creationId xmlns:a16="http://schemas.microsoft.com/office/drawing/2014/main" id="{00000000-0008-0000-0400-00006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17</xdr:row>
          <xdr:rowOff>200025</xdr:rowOff>
        </xdr:from>
        <xdr:to>
          <xdr:col>31</xdr:col>
          <xdr:colOff>247650</xdr:colOff>
          <xdr:row>19</xdr:row>
          <xdr:rowOff>9525</xdr:rowOff>
        </xdr:to>
        <xdr:sp macro="" textlink="">
          <xdr:nvSpPr>
            <xdr:cNvPr id="17520" name="Check Box 2160" hidden="1">
              <a:extLst>
                <a:ext uri="{63B3BB69-23CF-44E3-9099-C40C66FF867C}">
                  <a14:compatExt spid="_x0000_s17520"/>
                </a:ext>
                <a:ext uri="{FF2B5EF4-FFF2-40B4-BE49-F238E27FC236}">
                  <a16:creationId xmlns:a16="http://schemas.microsoft.com/office/drawing/2014/main" id="{00000000-0008-0000-0400-00007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18</xdr:row>
          <xdr:rowOff>190500</xdr:rowOff>
        </xdr:from>
        <xdr:to>
          <xdr:col>31</xdr:col>
          <xdr:colOff>247650</xdr:colOff>
          <xdr:row>20</xdr:row>
          <xdr:rowOff>0</xdr:rowOff>
        </xdr:to>
        <xdr:sp macro="" textlink="">
          <xdr:nvSpPr>
            <xdr:cNvPr id="17521" name="Check Box 2161" hidden="1">
              <a:extLst>
                <a:ext uri="{63B3BB69-23CF-44E3-9099-C40C66FF867C}">
                  <a14:compatExt spid="_x0000_s17521"/>
                </a:ext>
                <a:ext uri="{FF2B5EF4-FFF2-40B4-BE49-F238E27FC236}">
                  <a16:creationId xmlns:a16="http://schemas.microsoft.com/office/drawing/2014/main" id="{00000000-0008-0000-0400-00007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19</xdr:row>
          <xdr:rowOff>190500</xdr:rowOff>
        </xdr:from>
        <xdr:to>
          <xdr:col>31</xdr:col>
          <xdr:colOff>247650</xdr:colOff>
          <xdr:row>21</xdr:row>
          <xdr:rowOff>0</xdr:rowOff>
        </xdr:to>
        <xdr:sp macro="" textlink="">
          <xdr:nvSpPr>
            <xdr:cNvPr id="17522" name="Check Box 2162" hidden="1">
              <a:extLst>
                <a:ext uri="{63B3BB69-23CF-44E3-9099-C40C66FF867C}">
                  <a14:compatExt spid="_x0000_s17522"/>
                </a:ext>
                <a:ext uri="{FF2B5EF4-FFF2-40B4-BE49-F238E27FC236}">
                  <a16:creationId xmlns:a16="http://schemas.microsoft.com/office/drawing/2014/main" id="{00000000-0008-0000-0400-00007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0</xdr:row>
          <xdr:rowOff>1581150</xdr:rowOff>
        </xdr:from>
        <xdr:to>
          <xdr:col>32</xdr:col>
          <xdr:colOff>247650</xdr:colOff>
          <xdr:row>2</xdr:row>
          <xdr:rowOff>9525</xdr:rowOff>
        </xdr:to>
        <xdr:sp macro="" textlink="">
          <xdr:nvSpPr>
            <xdr:cNvPr id="17523" name="Check Box 2163" hidden="1">
              <a:extLst>
                <a:ext uri="{63B3BB69-23CF-44E3-9099-C40C66FF867C}">
                  <a14:compatExt spid="_x0000_s17523"/>
                </a:ext>
                <a:ext uri="{FF2B5EF4-FFF2-40B4-BE49-F238E27FC236}">
                  <a16:creationId xmlns:a16="http://schemas.microsoft.com/office/drawing/2014/main" id="{00000000-0008-0000-0400-00007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xdr:row>
          <xdr:rowOff>200025</xdr:rowOff>
        </xdr:from>
        <xdr:to>
          <xdr:col>32</xdr:col>
          <xdr:colOff>247650</xdr:colOff>
          <xdr:row>3</xdr:row>
          <xdr:rowOff>9525</xdr:rowOff>
        </xdr:to>
        <xdr:sp macro="" textlink="">
          <xdr:nvSpPr>
            <xdr:cNvPr id="17524" name="Check Box 2164" hidden="1">
              <a:extLst>
                <a:ext uri="{63B3BB69-23CF-44E3-9099-C40C66FF867C}">
                  <a14:compatExt spid="_x0000_s17524"/>
                </a:ext>
                <a:ext uri="{FF2B5EF4-FFF2-40B4-BE49-F238E27FC236}">
                  <a16:creationId xmlns:a16="http://schemas.microsoft.com/office/drawing/2014/main" id="{00000000-0008-0000-0400-00007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xdr:row>
          <xdr:rowOff>200025</xdr:rowOff>
        </xdr:from>
        <xdr:to>
          <xdr:col>32</xdr:col>
          <xdr:colOff>247650</xdr:colOff>
          <xdr:row>4</xdr:row>
          <xdr:rowOff>9525</xdr:rowOff>
        </xdr:to>
        <xdr:sp macro="" textlink="">
          <xdr:nvSpPr>
            <xdr:cNvPr id="17525" name="Check Box 2165" hidden="1">
              <a:extLst>
                <a:ext uri="{63B3BB69-23CF-44E3-9099-C40C66FF867C}">
                  <a14:compatExt spid="_x0000_s17525"/>
                </a:ext>
                <a:ext uri="{FF2B5EF4-FFF2-40B4-BE49-F238E27FC236}">
                  <a16:creationId xmlns:a16="http://schemas.microsoft.com/office/drawing/2014/main" id="{00000000-0008-0000-0400-00007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3</xdr:row>
          <xdr:rowOff>200025</xdr:rowOff>
        </xdr:from>
        <xdr:to>
          <xdr:col>32</xdr:col>
          <xdr:colOff>247650</xdr:colOff>
          <xdr:row>5</xdr:row>
          <xdr:rowOff>0</xdr:rowOff>
        </xdr:to>
        <xdr:sp macro="" textlink="">
          <xdr:nvSpPr>
            <xdr:cNvPr id="17526" name="Check Box 2166" hidden="1">
              <a:extLst>
                <a:ext uri="{63B3BB69-23CF-44E3-9099-C40C66FF867C}">
                  <a14:compatExt spid="_x0000_s17526"/>
                </a:ext>
                <a:ext uri="{FF2B5EF4-FFF2-40B4-BE49-F238E27FC236}">
                  <a16:creationId xmlns:a16="http://schemas.microsoft.com/office/drawing/2014/main" id="{00000000-0008-0000-0400-00007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4</xdr:row>
          <xdr:rowOff>200025</xdr:rowOff>
        </xdr:from>
        <xdr:to>
          <xdr:col>32</xdr:col>
          <xdr:colOff>247650</xdr:colOff>
          <xdr:row>6</xdr:row>
          <xdr:rowOff>9525</xdr:rowOff>
        </xdr:to>
        <xdr:sp macro="" textlink="">
          <xdr:nvSpPr>
            <xdr:cNvPr id="17527" name="Check Box 2167" hidden="1">
              <a:extLst>
                <a:ext uri="{63B3BB69-23CF-44E3-9099-C40C66FF867C}">
                  <a14:compatExt spid="_x0000_s17527"/>
                </a:ext>
                <a:ext uri="{FF2B5EF4-FFF2-40B4-BE49-F238E27FC236}">
                  <a16:creationId xmlns:a16="http://schemas.microsoft.com/office/drawing/2014/main" id="{00000000-0008-0000-0400-00007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5</xdr:row>
          <xdr:rowOff>200025</xdr:rowOff>
        </xdr:from>
        <xdr:to>
          <xdr:col>32</xdr:col>
          <xdr:colOff>247650</xdr:colOff>
          <xdr:row>7</xdr:row>
          <xdr:rowOff>9525</xdr:rowOff>
        </xdr:to>
        <xdr:sp macro="" textlink="">
          <xdr:nvSpPr>
            <xdr:cNvPr id="17528" name="Check Box 2168" hidden="1">
              <a:extLst>
                <a:ext uri="{63B3BB69-23CF-44E3-9099-C40C66FF867C}">
                  <a14:compatExt spid="_x0000_s17528"/>
                </a:ext>
                <a:ext uri="{FF2B5EF4-FFF2-40B4-BE49-F238E27FC236}">
                  <a16:creationId xmlns:a16="http://schemas.microsoft.com/office/drawing/2014/main" id="{00000000-0008-0000-0400-00007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6</xdr:row>
          <xdr:rowOff>200025</xdr:rowOff>
        </xdr:from>
        <xdr:to>
          <xdr:col>32</xdr:col>
          <xdr:colOff>247650</xdr:colOff>
          <xdr:row>8</xdr:row>
          <xdr:rowOff>9525</xdr:rowOff>
        </xdr:to>
        <xdr:sp macro="" textlink="">
          <xdr:nvSpPr>
            <xdr:cNvPr id="17529" name="Check Box 2169" hidden="1">
              <a:extLst>
                <a:ext uri="{63B3BB69-23CF-44E3-9099-C40C66FF867C}">
                  <a14:compatExt spid="_x0000_s17529"/>
                </a:ext>
                <a:ext uri="{FF2B5EF4-FFF2-40B4-BE49-F238E27FC236}">
                  <a16:creationId xmlns:a16="http://schemas.microsoft.com/office/drawing/2014/main" id="{00000000-0008-0000-0400-00007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7</xdr:row>
          <xdr:rowOff>200025</xdr:rowOff>
        </xdr:from>
        <xdr:to>
          <xdr:col>32</xdr:col>
          <xdr:colOff>247650</xdr:colOff>
          <xdr:row>9</xdr:row>
          <xdr:rowOff>9525</xdr:rowOff>
        </xdr:to>
        <xdr:sp macro="" textlink="">
          <xdr:nvSpPr>
            <xdr:cNvPr id="17530" name="Check Box 2170" hidden="1">
              <a:extLst>
                <a:ext uri="{63B3BB69-23CF-44E3-9099-C40C66FF867C}">
                  <a14:compatExt spid="_x0000_s17530"/>
                </a:ext>
                <a:ext uri="{FF2B5EF4-FFF2-40B4-BE49-F238E27FC236}">
                  <a16:creationId xmlns:a16="http://schemas.microsoft.com/office/drawing/2014/main" id="{00000000-0008-0000-0400-00007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8</xdr:row>
          <xdr:rowOff>200025</xdr:rowOff>
        </xdr:from>
        <xdr:to>
          <xdr:col>32</xdr:col>
          <xdr:colOff>247650</xdr:colOff>
          <xdr:row>10</xdr:row>
          <xdr:rowOff>9525</xdr:rowOff>
        </xdr:to>
        <xdr:sp macro="" textlink="">
          <xdr:nvSpPr>
            <xdr:cNvPr id="17531" name="Check Box 2171" hidden="1">
              <a:extLst>
                <a:ext uri="{63B3BB69-23CF-44E3-9099-C40C66FF867C}">
                  <a14:compatExt spid="_x0000_s17531"/>
                </a:ext>
                <a:ext uri="{FF2B5EF4-FFF2-40B4-BE49-F238E27FC236}">
                  <a16:creationId xmlns:a16="http://schemas.microsoft.com/office/drawing/2014/main" id="{00000000-0008-0000-0400-00007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9</xdr:row>
          <xdr:rowOff>200025</xdr:rowOff>
        </xdr:from>
        <xdr:to>
          <xdr:col>32</xdr:col>
          <xdr:colOff>247650</xdr:colOff>
          <xdr:row>11</xdr:row>
          <xdr:rowOff>9525</xdr:rowOff>
        </xdr:to>
        <xdr:sp macro="" textlink="">
          <xdr:nvSpPr>
            <xdr:cNvPr id="17532" name="Check Box 2172" hidden="1">
              <a:extLst>
                <a:ext uri="{63B3BB69-23CF-44E3-9099-C40C66FF867C}">
                  <a14:compatExt spid="_x0000_s17532"/>
                </a:ext>
                <a:ext uri="{FF2B5EF4-FFF2-40B4-BE49-F238E27FC236}">
                  <a16:creationId xmlns:a16="http://schemas.microsoft.com/office/drawing/2014/main" id="{00000000-0008-0000-0400-00007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xdr:row>
          <xdr:rowOff>200025</xdr:rowOff>
        </xdr:from>
        <xdr:to>
          <xdr:col>32</xdr:col>
          <xdr:colOff>247650</xdr:colOff>
          <xdr:row>12</xdr:row>
          <xdr:rowOff>9525</xdr:rowOff>
        </xdr:to>
        <xdr:sp macro="" textlink="">
          <xdr:nvSpPr>
            <xdr:cNvPr id="17533" name="Check Box 2173" hidden="1">
              <a:extLst>
                <a:ext uri="{63B3BB69-23CF-44E3-9099-C40C66FF867C}">
                  <a14:compatExt spid="_x0000_s17533"/>
                </a:ext>
                <a:ext uri="{FF2B5EF4-FFF2-40B4-BE49-F238E27FC236}">
                  <a16:creationId xmlns:a16="http://schemas.microsoft.com/office/drawing/2014/main" id="{00000000-0008-0000-0400-00007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xdr:row>
          <xdr:rowOff>200025</xdr:rowOff>
        </xdr:from>
        <xdr:to>
          <xdr:col>32</xdr:col>
          <xdr:colOff>247650</xdr:colOff>
          <xdr:row>13</xdr:row>
          <xdr:rowOff>9525</xdr:rowOff>
        </xdr:to>
        <xdr:sp macro="" textlink="">
          <xdr:nvSpPr>
            <xdr:cNvPr id="17534" name="Check Box 2174" hidden="1">
              <a:extLst>
                <a:ext uri="{63B3BB69-23CF-44E3-9099-C40C66FF867C}">
                  <a14:compatExt spid="_x0000_s17534"/>
                </a:ext>
                <a:ext uri="{FF2B5EF4-FFF2-40B4-BE49-F238E27FC236}">
                  <a16:creationId xmlns:a16="http://schemas.microsoft.com/office/drawing/2014/main" id="{00000000-0008-0000-0400-00007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12</xdr:row>
          <xdr:rowOff>200025</xdr:rowOff>
        </xdr:from>
        <xdr:to>
          <xdr:col>32</xdr:col>
          <xdr:colOff>247650</xdr:colOff>
          <xdr:row>14</xdr:row>
          <xdr:rowOff>9525</xdr:rowOff>
        </xdr:to>
        <xdr:sp macro="" textlink="">
          <xdr:nvSpPr>
            <xdr:cNvPr id="17535" name="Check Box 2175" hidden="1">
              <a:extLst>
                <a:ext uri="{63B3BB69-23CF-44E3-9099-C40C66FF867C}">
                  <a14:compatExt spid="_x0000_s17535"/>
                </a:ext>
                <a:ext uri="{FF2B5EF4-FFF2-40B4-BE49-F238E27FC236}">
                  <a16:creationId xmlns:a16="http://schemas.microsoft.com/office/drawing/2014/main" id="{00000000-0008-0000-0400-00007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13</xdr:row>
          <xdr:rowOff>200025</xdr:rowOff>
        </xdr:from>
        <xdr:to>
          <xdr:col>32</xdr:col>
          <xdr:colOff>247650</xdr:colOff>
          <xdr:row>15</xdr:row>
          <xdr:rowOff>9525</xdr:rowOff>
        </xdr:to>
        <xdr:sp macro="" textlink="">
          <xdr:nvSpPr>
            <xdr:cNvPr id="17536" name="Check Box 2176" hidden="1">
              <a:extLst>
                <a:ext uri="{63B3BB69-23CF-44E3-9099-C40C66FF867C}">
                  <a14:compatExt spid="_x0000_s17536"/>
                </a:ext>
                <a:ext uri="{FF2B5EF4-FFF2-40B4-BE49-F238E27FC236}">
                  <a16:creationId xmlns:a16="http://schemas.microsoft.com/office/drawing/2014/main" id="{00000000-0008-0000-0400-00008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14</xdr:row>
          <xdr:rowOff>200025</xdr:rowOff>
        </xdr:from>
        <xdr:to>
          <xdr:col>32</xdr:col>
          <xdr:colOff>247650</xdr:colOff>
          <xdr:row>16</xdr:row>
          <xdr:rowOff>9525</xdr:rowOff>
        </xdr:to>
        <xdr:sp macro="" textlink="">
          <xdr:nvSpPr>
            <xdr:cNvPr id="17537" name="Check Box 2177" hidden="1">
              <a:extLst>
                <a:ext uri="{63B3BB69-23CF-44E3-9099-C40C66FF867C}">
                  <a14:compatExt spid="_x0000_s17537"/>
                </a:ext>
                <a:ext uri="{FF2B5EF4-FFF2-40B4-BE49-F238E27FC236}">
                  <a16:creationId xmlns:a16="http://schemas.microsoft.com/office/drawing/2014/main" id="{00000000-0008-0000-0400-00008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15</xdr:row>
          <xdr:rowOff>200025</xdr:rowOff>
        </xdr:from>
        <xdr:to>
          <xdr:col>32</xdr:col>
          <xdr:colOff>247650</xdr:colOff>
          <xdr:row>17</xdr:row>
          <xdr:rowOff>9525</xdr:rowOff>
        </xdr:to>
        <xdr:sp macro="" textlink="">
          <xdr:nvSpPr>
            <xdr:cNvPr id="17538" name="Check Box 2178" hidden="1">
              <a:extLst>
                <a:ext uri="{63B3BB69-23CF-44E3-9099-C40C66FF867C}">
                  <a14:compatExt spid="_x0000_s17538"/>
                </a:ext>
                <a:ext uri="{FF2B5EF4-FFF2-40B4-BE49-F238E27FC236}">
                  <a16:creationId xmlns:a16="http://schemas.microsoft.com/office/drawing/2014/main" id="{00000000-0008-0000-0400-00008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16</xdr:row>
          <xdr:rowOff>190500</xdr:rowOff>
        </xdr:from>
        <xdr:to>
          <xdr:col>32</xdr:col>
          <xdr:colOff>247650</xdr:colOff>
          <xdr:row>18</xdr:row>
          <xdr:rowOff>9525</xdr:rowOff>
        </xdr:to>
        <xdr:sp macro="" textlink="">
          <xdr:nvSpPr>
            <xdr:cNvPr id="17539" name="Check Box 2179" hidden="1">
              <a:extLst>
                <a:ext uri="{63B3BB69-23CF-44E3-9099-C40C66FF867C}">
                  <a14:compatExt spid="_x0000_s17539"/>
                </a:ext>
                <a:ext uri="{FF2B5EF4-FFF2-40B4-BE49-F238E27FC236}">
                  <a16:creationId xmlns:a16="http://schemas.microsoft.com/office/drawing/2014/main" id="{00000000-0008-0000-0400-00008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17</xdr:row>
          <xdr:rowOff>200025</xdr:rowOff>
        </xdr:from>
        <xdr:to>
          <xdr:col>32</xdr:col>
          <xdr:colOff>247650</xdr:colOff>
          <xdr:row>19</xdr:row>
          <xdr:rowOff>9525</xdr:rowOff>
        </xdr:to>
        <xdr:sp macro="" textlink="">
          <xdr:nvSpPr>
            <xdr:cNvPr id="17540" name="Check Box 2180" hidden="1">
              <a:extLst>
                <a:ext uri="{63B3BB69-23CF-44E3-9099-C40C66FF867C}">
                  <a14:compatExt spid="_x0000_s17540"/>
                </a:ext>
                <a:ext uri="{FF2B5EF4-FFF2-40B4-BE49-F238E27FC236}">
                  <a16:creationId xmlns:a16="http://schemas.microsoft.com/office/drawing/2014/main" id="{00000000-0008-0000-0400-00008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18</xdr:row>
          <xdr:rowOff>190500</xdr:rowOff>
        </xdr:from>
        <xdr:to>
          <xdr:col>32</xdr:col>
          <xdr:colOff>247650</xdr:colOff>
          <xdr:row>20</xdr:row>
          <xdr:rowOff>0</xdr:rowOff>
        </xdr:to>
        <xdr:sp macro="" textlink="">
          <xdr:nvSpPr>
            <xdr:cNvPr id="17541" name="Check Box 2181" hidden="1">
              <a:extLst>
                <a:ext uri="{63B3BB69-23CF-44E3-9099-C40C66FF867C}">
                  <a14:compatExt spid="_x0000_s17541"/>
                </a:ext>
                <a:ext uri="{FF2B5EF4-FFF2-40B4-BE49-F238E27FC236}">
                  <a16:creationId xmlns:a16="http://schemas.microsoft.com/office/drawing/2014/main" id="{00000000-0008-0000-0400-00008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190500</xdr:rowOff>
        </xdr:from>
        <xdr:to>
          <xdr:col>32</xdr:col>
          <xdr:colOff>247650</xdr:colOff>
          <xdr:row>21</xdr:row>
          <xdr:rowOff>0</xdr:rowOff>
        </xdr:to>
        <xdr:sp macro="" textlink="">
          <xdr:nvSpPr>
            <xdr:cNvPr id="17542" name="Check Box 2182" hidden="1">
              <a:extLst>
                <a:ext uri="{63B3BB69-23CF-44E3-9099-C40C66FF867C}">
                  <a14:compatExt spid="_x0000_s17542"/>
                </a:ext>
                <a:ext uri="{FF2B5EF4-FFF2-40B4-BE49-F238E27FC236}">
                  <a16:creationId xmlns:a16="http://schemas.microsoft.com/office/drawing/2014/main" id="{00000000-0008-0000-0400-00008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0</xdr:row>
          <xdr:rowOff>1581150</xdr:rowOff>
        </xdr:from>
        <xdr:to>
          <xdr:col>33</xdr:col>
          <xdr:colOff>209550</xdr:colOff>
          <xdr:row>2</xdr:row>
          <xdr:rowOff>9525</xdr:rowOff>
        </xdr:to>
        <xdr:sp macro="" textlink="">
          <xdr:nvSpPr>
            <xdr:cNvPr id="17543" name="Check Box 2183" hidden="1">
              <a:extLst>
                <a:ext uri="{63B3BB69-23CF-44E3-9099-C40C66FF867C}">
                  <a14:compatExt spid="_x0000_s17543"/>
                </a:ext>
                <a:ext uri="{FF2B5EF4-FFF2-40B4-BE49-F238E27FC236}">
                  <a16:creationId xmlns:a16="http://schemas.microsoft.com/office/drawing/2014/main" id="{00000000-0008-0000-0400-00008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xdr:row>
          <xdr:rowOff>200025</xdr:rowOff>
        </xdr:from>
        <xdr:to>
          <xdr:col>33</xdr:col>
          <xdr:colOff>209550</xdr:colOff>
          <xdr:row>3</xdr:row>
          <xdr:rowOff>9525</xdr:rowOff>
        </xdr:to>
        <xdr:sp macro="" textlink="">
          <xdr:nvSpPr>
            <xdr:cNvPr id="17544" name="Check Box 2184" hidden="1">
              <a:extLst>
                <a:ext uri="{63B3BB69-23CF-44E3-9099-C40C66FF867C}">
                  <a14:compatExt spid="_x0000_s17544"/>
                </a:ext>
                <a:ext uri="{FF2B5EF4-FFF2-40B4-BE49-F238E27FC236}">
                  <a16:creationId xmlns:a16="http://schemas.microsoft.com/office/drawing/2014/main" id="{00000000-0008-0000-0400-00008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xdr:row>
          <xdr:rowOff>200025</xdr:rowOff>
        </xdr:from>
        <xdr:to>
          <xdr:col>33</xdr:col>
          <xdr:colOff>209550</xdr:colOff>
          <xdr:row>4</xdr:row>
          <xdr:rowOff>9525</xdr:rowOff>
        </xdr:to>
        <xdr:sp macro="" textlink="">
          <xdr:nvSpPr>
            <xdr:cNvPr id="17545" name="Check Box 2185" hidden="1">
              <a:extLst>
                <a:ext uri="{63B3BB69-23CF-44E3-9099-C40C66FF867C}">
                  <a14:compatExt spid="_x0000_s17545"/>
                </a:ext>
                <a:ext uri="{FF2B5EF4-FFF2-40B4-BE49-F238E27FC236}">
                  <a16:creationId xmlns:a16="http://schemas.microsoft.com/office/drawing/2014/main" id="{00000000-0008-0000-0400-00008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3</xdr:row>
          <xdr:rowOff>200025</xdr:rowOff>
        </xdr:from>
        <xdr:to>
          <xdr:col>33</xdr:col>
          <xdr:colOff>209550</xdr:colOff>
          <xdr:row>5</xdr:row>
          <xdr:rowOff>0</xdr:rowOff>
        </xdr:to>
        <xdr:sp macro="" textlink="">
          <xdr:nvSpPr>
            <xdr:cNvPr id="17546" name="Check Box 2186" hidden="1">
              <a:extLst>
                <a:ext uri="{63B3BB69-23CF-44E3-9099-C40C66FF867C}">
                  <a14:compatExt spid="_x0000_s17546"/>
                </a:ext>
                <a:ext uri="{FF2B5EF4-FFF2-40B4-BE49-F238E27FC236}">
                  <a16:creationId xmlns:a16="http://schemas.microsoft.com/office/drawing/2014/main" id="{00000000-0008-0000-0400-00008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xdr:row>
          <xdr:rowOff>200025</xdr:rowOff>
        </xdr:from>
        <xdr:to>
          <xdr:col>33</xdr:col>
          <xdr:colOff>209550</xdr:colOff>
          <xdr:row>6</xdr:row>
          <xdr:rowOff>9525</xdr:rowOff>
        </xdr:to>
        <xdr:sp macro="" textlink="">
          <xdr:nvSpPr>
            <xdr:cNvPr id="17547" name="Check Box 2187" hidden="1">
              <a:extLst>
                <a:ext uri="{63B3BB69-23CF-44E3-9099-C40C66FF867C}">
                  <a14:compatExt spid="_x0000_s17547"/>
                </a:ext>
                <a:ext uri="{FF2B5EF4-FFF2-40B4-BE49-F238E27FC236}">
                  <a16:creationId xmlns:a16="http://schemas.microsoft.com/office/drawing/2014/main" id="{00000000-0008-0000-0400-00008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xdr:row>
          <xdr:rowOff>200025</xdr:rowOff>
        </xdr:from>
        <xdr:to>
          <xdr:col>33</xdr:col>
          <xdr:colOff>209550</xdr:colOff>
          <xdr:row>7</xdr:row>
          <xdr:rowOff>9525</xdr:rowOff>
        </xdr:to>
        <xdr:sp macro="" textlink="">
          <xdr:nvSpPr>
            <xdr:cNvPr id="17548" name="Check Box 2188" hidden="1">
              <a:extLst>
                <a:ext uri="{63B3BB69-23CF-44E3-9099-C40C66FF867C}">
                  <a14:compatExt spid="_x0000_s17548"/>
                </a:ext>
                <a:ext uri="{FF2B5EF4-FFF2-40B4-BE49-F238E27FC236}">
                  <a16:creationId xmlns:a16="http://schemas.microsoft.com/office/drawing/2014/main" id="{00000000-0008-0000-0400-00008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6</xdr:row>
          <xdr:rowOff>200025</xdr:rowOff>
        </xdr:from>
        <xdr:to>
          <xdr:col>33</xdr:col>
          <xdr:colOff>209550</xdr:colOff>
          <xdr:row>8</xdr:row>
          <xdr:rowOff>9525</xdr:rowOff>
        </xdr:to>
        <xdr:sp macro="" textlink="">
          <xdr:nvSpPr>
            <xdr:cNvPr id="17549" name="Check Box 2189" hidden="1">
              <a:extLst>
                <a:ext uri="{63B3BB69-23CF-44E3-9099-C40C66FF867C}">
                  <a14:compatExt spid="_x0000_s17549"/>
                </a:ext>
                <a:ext uri="{FF2B5EF4-FFF2-40B4-BE49-F238E27FC236}">
                  <a16:creationId xmlns:a16="http://schemas.microsoft.com/office/drawing/2014/main" id="{00000000-0008-0000-0400-00008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7</xdr:row>
          <xdr:rowOff>200025</xdr:rowOff>
        </xdr:from>
        <xdr:to>
          <xdr:col>33</xdr:col>
          <xdr:colOff>209550</xdr:colOff>
          <xdr:row>9</xdr:row>
          <xdr:rowOff>9525</xdr:rowOff>
        </xdr:to>
        <xdr:sp macro="" textlink="">
          <xdr:nvSpPr>
            <xdr:cNvPr id="17550" name="Check Box 2190" hidden="1">
              <a:extLst>
                <a:ext uri="{63B3BB69-23CF-44E3-9099-C40C66FF867C}">
                  <a14:compatExt spid="_x0000_s17550"/>
                </a:ext>
                <a:ext uri="{FF2B5EF4-FFF2-40B4-BE49-F238E27FC236}">
                  <a16:creationId xmlns:a16="http://schemas.microsoft.com/office/drawing/2014/main" id="{00000000-0008-0000-0400-00008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8</xdr:row>
          <xdr:rowOff>200025</xdr:rowOff>
        </xdr:from>
        <xdr:to>
          <xdr:col>33</xdr:col>
          <xdr:colOff>209550</xdr:colOff>
          <xdr:row>10</xdr:row>
          <xdr:rowOff>9525</xdr:rowOff>
        </xdr:to>
        <xdr:sp macro="" textlink="">
          <xdr:nvSpPr>
            <xdr:cNvPr id="17551" name="Check Box 2191" hidden="1">
              <a:extLst>
                <a:ext uri="{63B3BB69-23CF-44E3-9099-C40C66FF867C}">
                  <a14:compatExt spid="_x0000_s17551"/>
                </a:ext>
                <a:ext uri="{FF2B5EF4-FFF2-40B4-BE49-F238E27FC236}">
                  <a16:creationId xmlns:a16="http://schemas.microsoft.com/office/drawing/2014/main" id="{00000000-0008-0000-0400-00008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9</xdr:row>
          <xdr:rowOff>200025</xdr:rowOff>
        </xdr:from>
        <xdr:to>
          <xdr:col>33</xdr:col>
          <xdr:colOff>209550</xdr:colOff>
          <xdr:row>11</xdr:row>
          <xdr:rowOff>9525</xdr:rowOff>
        </xdr:to>
        <xdr:sp macro="" textlink="">
          <xdr:nvSpPr>
            <xdr:cNvPr id="17552" name="Check Box 2192" hidden="1">
              <a:extLst>
                <a:ext uri="{63B3BB69-23CF-44E3-9099-C40C66FF867C}">
                  <a14:compatExt spid="_x0000_s17552"/>
                </a:ext>
                <a:ext uri="{FF2B5EF4-FFF2-40B4-BE49-F238E27FC236}">
                  <a16:creationId xmlns:a16="http://schemas.microsoft.com/office/drawing/2014/main" id="{00000000-0008-0000-0400-00009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10</xdr:row>
          <xdr:rowOff>200025</xdr:rowOff>
        </xdr:from>
        <xdr:to>
          <xdr:col>33</xdr:col>
          <xdr:colOff>209550</xdr:colOff>
          <xdr:row>12</xdr:row>
          <xdr:rowOff>9525</xdr:rowOff>
        </xdr:to>
        <xdr:sp macro="" textlink="">
          <xdr:nvSpPr>
            <xdr:cNvPr id="17553" name="Check Box 2193" hidden="1">
              <a:extLst>
                <a:ext uri="{63B3BB69-23CF-44E3-9099-C40C66FF867C}">
                  <a14:compatExt spid="_x0000_s17553"/>
                </a:ext>
                <a:ext uri="{FF2B5EF4-FFF2-40B4-BE49-F238E27FC236}">
                  <a16:creationId xmlns:a16="http://schemas.microsoft.com/office/drawing/2014/main" id="{00000000-0008-0000-0400-00009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11</xdr:row>
          <xdr:rowOff>200025</xdr:rowOff>
        </xdr:from>
        <xdr:to>
          <xdr:col>33</xdr:col>
          <xdr:colOff>209550</xdr:colOff>
          <xdr:row>13</xdr:row>
          <xdr:rowOff>9525</xdr:rowOff>
        </xdr:to>
        <xdr:sp macro="" textlink="">
          <xdr:nvSpPr>
            <xdr:cNvPr id="17554" name="Check Box 2194" hidden="1">
              <a:extLst>
                <a:ext uri="{63B3BB69-23CF-44E3-9099-C40C66FF867C}">
                  <a14:compatExt spid="_x0000_s17554"/>
                </a:ext>
                <a:ext uri="{FF2B5EF4-FFF2-40B4-BE49-F238E27FC236}">
                  <a16:creationId xmlns:a16="http://schemas.microsoft.com/office/drawing/2014/main" id="{00000000-0008-0000-0400-00009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12</xdr:row>
          <xdr:rowOff>200025</xdr:rowOff>
        </xdr:from>
        <xdr:to>
          <xdr:col>33</xdr:col>
          <xdr:colOff>209550</xdr:colOff>
          <xdr:row>14</xdr:row>
          <xdr:rowOff>9525</xdr:rowOff>
        </xdr:to>
        <xdr:sp macro="" textlink="">
          <xdr:nvSpPr>
            <xdr:cNvPr id="17555" name="Check Box 2195" hidden="1">
              <a:extLst>
                <a:ext uri="{63B3BB69-23CF-44E3-9099-C40C66FF867C}">
                  <a14:compatExt spid="_x0000_s17555"/>
                </a:ext>
                <a:ext uri="{FF2B5EF4-FFF2-40B4-BE49-F238E27FC236}">
                  <a16:creationId xmlns:a16="http://schemas.microsoft.com/office/drawing/2014/main" id="{00000000-0008-0000-0400-00009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13</xdr:row>
          <xdr:rowOff>200025</xdr:rowOff>
        </xdr:from>
        <xdr:to>
          <xdr:col>33</xdr:col>
          <xdr:colOff>209550</xdr:colOff>
          <xdr:row>15</xdr:row>
          <xdr:rowOff>9525</xdr:rowOff>
        </xdr:to>
        <xdr:sp macro="" textlink="">
          <xdr:nvSpPr>
            <xdr:cNvPr id="17556" name="Check Box 2196" hidden="1">
              <a:extLst>
                <a:ext uri="{63B3BB69-23CF-44E3-9099-C40C66FF867C}">
                  <a14:compatExt spid="_x0000_s17556"/>
                </a:ext>
                <a:ext uri="{FF2B5EF4-FFF2-40B4-BE49-F238E27FC236}">
                  <a16:creationId xmlns:a16="http://schemas.microsoft.com/office/drawing/2014/main" id="{00000000-0008-0000-0400-00009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14</xdr:row>
          <xdr:rowOff>200025</xdr:rowOff>
        </xdr:from>
        <xdr:to>
          <xdr:col>33</xdr:col>
          <xdr:colOff>209550</xdr:colOff>
          <xdr:row>16</xdr:row>
          <xdr:rowOff>9525</xdr:rowOff>
        </xdr:to>
        <xdr:sp macro="" textlink="">
          <xdr:nvSpPr>
            <xdr:cNvPr id="17557" name="Check Box 2197" hidden="1">
              <a:extLst>
                <a:ext uri="{63B3BB69-23CF-44E3-9099-C40C66FF867C}">
                  <a14:compatExt spid="_x0000_s17557"/>
                </a:ext>
                <a:ext uri="{FF2B5EF4-FFF2-40B4-BE49-F238E27FC236}">
                  <a16:creationId xmlns:a16="http://schemas.microsoft.com/office/drawing/2014/main" id="{00000000-0008-0000-0400-00009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15</xdr:row>
          <xdr:rowOff>200025</xdr:rowOff>
        </xdr:from>
        <xdr:to>
          <xdr:col>33</xdr:col>
          <xdr:colOff>209550</xdr:colOff>
          <xdr:row>17</xdr:row>
          <xdr:rowOff>9525</xdr:rowOff>
        </xdr:to>
        <xdr:sp macro="" textlink="">
          <xdr:nvSpPr>
            <xdr:cNvPr id="17558" name="Check Box 2198" hidden="1">
              <a:extLst>
                <a:ext uri="{63B3BB69-23CF-44E3-9099-C40C66FF867C}">
                  <a14:compatExt spid="_x0000_s17558"/>
                </a:ext>
                <a:ext uri="{FF2B5EF4-FFF2-40B4-BE49-F238E27FC236}">
                  <a16:creationId xmlns:a16="http://schemas.microsoft.com/office/drawing/2014/main" id="{00000000-0008-0000-0400-00009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16</xdr:row>
          <xdr:rowOff>190500</xdr:rowOff>
        </xdr:from>
        <xdr:to>
          <xdr:col>33</xdr:col>
          <xdr:colOff>209550</xdr:colOff>
          <xdr:row>18</xdr:row>
          <xdr:rowOff>9525</xdr:rowOff>
        </xdr:to>
        <xdr:sp macro="" textlink="">
          <xdr:nvSpPr>
            <xdr:cNvPr id="17559" name="Check Box 2199" hidden="1">
              <a:extLst>
                <a:ext uri="{63B3BB69-23CF-44E3-9099-C40C66FF867C}">
                  <a14:compatExt spid="_x0000_s17559"/>
                </a:ext>
                <a:ext uri="{FF2B5EF4-FFF2-40B4-BE49-F238E27FC236}">
                  <a16:creationId xmlns:a16="http://schemas.microsoft.com/office/drawing/2014/main" id="{00000000-0008-0000-0400-00009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17</xdr:row>
          <xdr:rowOff>200025</xdr:rowOff>
        </xdr:from>
        <xdr:to>
          <xdr:col>33</xdr:col>
          <xdr:colOff>209550</xdr:colOff>
          <xdr:row>19</xdr:row>
          <xdr:rowOff>9525</xdr:rowOff>
        </xdr:to>
        <xdr:sp macro="" textlink="">
          <xdr:nvSpPr>
            <xdr:cNvPr id="17560" name="Check Box 2200" hidden="1">
              <a:extLst>
                <a:ext uri="{63B3BB69-23CF-44E3-9099-C40C66FF867C}">
                  <a14:compatExt spid="_x0000_s17560"/>
                </a:ext>
                <a:ext uri="{FF2B5EF4-FFF2-40B4-BE49-F238E27FC236}">
                  <a16:creationId xmlns:a16="http://schemas.microsoft.com/office/drawing/2014/main" id="{00000000-0008-0000-0400-00009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18</xdr:row>
          <xdr:rowOff>190500</xdr:rowOff>
        </xdr:from>
        <xdr:to>
          <xdr:col>33</xdr:col>
          <xdr:colOff>209550</xdr:colOff>
          <xdr:row>20</xdr:row>
          <xdr:rowOff>0</xdr:rowOff>
        </xdr:to>
        <xdr:sp macro="" textlink="">
          <xdr:nvSpPr>
            <xdr:cNvPr id="17561" name="Check Box 2201" hidden="1">
              <a:extLst>
                <a:ext uri="{63B3BB69-23CF-44E3-9099-C40C66FF867C}">
                  <a14:compatExt spid="_x0000_s17561"/>
                </a:ext>
                <a:ext uri="{FF2B5EF4-FFF2-40B4-BE49-F238E27FC236}">
                  <a16:creationId xmlns:a16="http://schemas.microsoft.com/office/drawing/2014/main" id="{00000000-0008-0000-0400-00009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314325</xdr:colOff>
          <xdr:row>19</xdr:row>
          <xdr:rowOff>190500</xdr:rowOff>
        </xdr:from>
        <xdr:to>
          <xdr:col>33</xdr:col>
          <xdr:colOff>200025</xdr:colOff>
          <xdr:row>21</xdr:row>
          <xdr:rowOff>0</xdr:rowOff>
        </xdr:to>
        <xdr:sp macro="" textlink="">
          <xdr:nvSpPr>
            <xdr:cNvPr id="17562" name="Check Box 2202" hidden="1">
              <a:extLst>
                <a:ext uri="{63B3BB69-23CF-44E3-9099-C40C66FF867C}">
                  <a14:compatExt spid="_x0000_s17562"/>
                </a:ext>
                <a:ext uri="{FF2B5EF4-FFF2-40B4-BE49-F238E27FC236}">
                  <a16:creationId xmlns:a16="http://schemas.microsoft.com/office/drawing/2014/main" id="{00000000-0008-0000-0400-00009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153670</xdr:colOff>
      <xdr:row>1</xdr:row>
      <xdr:rowOff>0</xdr:rowOff>
    </xdr:from>
    <xdr:to>
      <xdr:col>0</xdr:col>
      <xdr:colOff>828730</xdr:colOff>
      <xdr:row>1</xdr:row>
      <xdr:rowOff>454025</xdr:rowOff>
    </xdr:to>
    <xdr:pic>
      <xdr:nvPicPr>
        <xdr:cNvPr id="2" name="Picture 1" descr="D:\Documents and Settings\rausovam\My Documents\Formuláře\2014\Úprava hlavičky podzim 2014\TMO_Logo_BW.png">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cstate="print"/>
        <a:srcRect l="7701" r="33073"/>
        <a:stretch/>
      </xdr:blipFill>
      <xdr:spPr bwMode="auto">
        <a:xfrm>
          <a:off x="153670" y="144780"/>
          <a:ext cx="675060" cy="45402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0</xdr:colOff>
      <xdr:row>32</xdr:row>
      <xdr:rowOff>30480</xdr:rowOff>
    </xdr:from>
    <xdr:to>
      <xdr:col>3</xdr:col>
      <xdr:colOff>1119554</xdr:colOff>
      <xdr:row>35</xdr:row>
      <xdr:rowOff>109611</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937260" y="6675120"/>
          <a:ext cx="2620694" cy="513471"/>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Zájemce:</a:t>
          </a:r>
        </a:p>
        <a:p>
          <a:r>
            <a:rPr lang="cs-CZ" sz="1100"/>
            <a:t>                               </a:t>
          </a:r>
          <a:r>
            <a:rPr lang="cs-CZ" sz="1100">
              <a:solidFill>
                <a:schemeClr val="bg1"/>
              </a:solidFill>
            </a:rPr>
            <a:t>SIGN_C1</a:t>
          </a:r>
        </a:p>
      </xdr:txBody>
    </xdr:sp>
    <xdr:clientData fLocksWithSheet="0"/>
  </xdr:twoCellAnchor>
  <xdr:twoCellAnchor>
    <xdr:from>
      <xdr:col>4</xdr:col>
      <xdr:colOff>45720</xdr:colOff>
      <xdr:row>32</xdr:row>
      <xdr:rowOff>30480</xdr:rowOff>
    </xdr:from>
    <xdr:to>
      <xdr:col>7</xdr:col>
      <xdr:colOff>980636</xdr:colOff>
      <xdr:row>35</xdr:row>
      <xdr:rowOff>109611</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3619500" y="6675120"/>
          <a:ext cx="2603696" cy="513471"/>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Operátor/obch. zástupce:</a:t>
          </a:r>
        </a:p>
        <a:p>
          <a:r>
            <a:rPr lang="cs-CZ" sz="1100"/>
            <a:t>                              </a:t>
          </a:r>
          <a:r>
            <a:rPr lang="cs-CZ" sz="1100">
              <a:solidFill>
                <a:schemeClr val="bg1"/>
              </a:solidFill>
            </a:rPr>
            <a:t>SIGN_Z1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t-mobile.cz/" TargetMode="External"/><Relationship Id="rId1" Type="http://schemas.openxmlformats.org/officeDocument/2006/relationships/hyperlink" Target="mailto:business@t-mobile.cz" TargetMode="External"/><Relationship Id="rId6" Type="http://schemas.openxmlformats.org/officeDocument/2006/relationships/ctrlProp" Target="../ctrlProps/ctrlProp1.xml"/><Relationship Id="rId11" Type="http://schemas.openxmlformats.org/officeDocument/2006/relationships/comments" Target="../comments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8.xml"/><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47" Type="http://schemas.openxmlformats.org/officeDocument/2006/relationships/ctrlProp" Target="../ctrlProps/ctrlProp49.xml"/><Relationship Id="rId63" Type="http://schemas.openxmlformats.org/officeDocument/2006/relationships/ctrlProp" Target="../ctrlProps/ctrlProp65.xml"/><Relationship Id="rId68" Type="http://schemas.openxmlformats.org/officeDocument/2006/relationships/ctrlProp" Target="../ctrlProps/ctrlProp70.xml"/><Relationship Id="rId84" Type="http://schemas.openxmlformats.org/officeDocument/2006/relationships/ctrlProp" Target="../ctrlProps/ctrlProp86.xml"/><Relationship Id="rId89" Type="http://schemas.openxmlformats.org/officeDocument/2006/relationships/ctrlProp" Target="../ctrlProps/ctrlProp91.xml"/><Relationship Id="rId112" Type="http://schemas.openxmlformats.org/officeDocument/2006/relationships/ctrlProp" Target="../ctrlProps/ctrlProp114.xml"/><Relationship Id="rId133" Type="http://schemas.openxmlformats.org/officeDocument/2006/relationships/ctrlProp" Target="../ctrlProps/ctrlProp135.xml"/><Relationship Id="rId138" Type="http://schemas.openxmlformats.org/officeDocument/2006/relationships/ctrlProp" Target="../ctrlProps/ctrlProp140.xml"/><Relationship Id="rId154" Type="http://schemas.openxmlformats.org/officeDocument/2006/relationships/ctrlProp" Target="../ctrlProps/ctrlProp156.xml"/><Relationship Id="rId159" Type="http://schemas.openxmlformats.org/officeDocument/2006/relationships/ctrlProp" Target="../ctrlProps/ctrlProp161.xml"/><Relationship Id="rId16" Type="http://schemas.openxmlformats.org/officeDocument/2006/relationships/ctrlProp" Target="../ctrlProps/ctrlProp18.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37" Type="http://schemas.openxmlformats.org/officeDocument/2006/relationships/ctrlProp" Target="../ctrlProps/ctrlProp39.xml"/><Relationship Id="rId53" Type="http://schemas.openxmlformats.org/officeDocument/2006/relationships/ctrlProp" Target="../ctrlProps/ctrlProp55.xml"/><Relationship Id="rId58" Type="http://schemas.openxmlformats.org/officeDocument/2006/relationships/ctrlProp" Target="../ctrlProps/ctrlProp60.xml"/><Relationship Id="rId74" Type="http://schemas.openxmlformats.org/officeDocument/2006/relationships/ctrlProp" Target="../ctrlProps/ctrlProp76.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128" Type="http://schemas.openxmlformats.org/officeDocument/2006/relationships/ctrlProp" Target="../ctrlProps/ctrlProp130.xml"/><Relationship Id="rId144" Type="http://schemas.openxmlformats.org/officeDocument/2006/relationships/ctrlProp" Target="../ctrlProps/ctrlProp146.xml"/><Relationship Id="rId149" Type="http://schemas.openxmlformats.org/officeDocument/2006/relationships/ctrlProp" Target="../ctrlProps/ctrlProp151.xml"/><Relationship Id="rId5" Type="http://schemas.openxmlformats.org/officeDocument/2006/relationships/ctrlProp" Target="../ctrlProps/ctrlProp7.xml"/><Relationship Id="rId90" Type="http://schemas.openxmlformats.org/officeDocument/2006/relationships/ctrlProp" Target="../ctrlProps/ctrlProp92.xml"/><Relationship Id="rId95" Type="http://schemas.openxmlformats.org/officeDocument/2006/relationships/ctrlProp" Target="../ctrlProps/ctrlProp97.xml"/><Relationship Id="rId160" Type="http://schemas.openxmlformats.org/officeDocument/2006/relationships/ctrlProp" Target="../ctrlProps/ctrlProp162.xml"/><Relationship Id="rId22" Type="http://schemas.openxmlformats.org/officeDocument/2006/relationships/ctrlProp" Target="../ctrlProps/ctrlProp24.xml"/><Relationship Id="rId27" Type="http://schemas.openxmlformats.org/officeDocument/2006/relationships/ctrlProp" Target="../ctrlProps/ctrlProp29.xml"/><Relationship Id="rId43" Type="http://schemas.openxmlformats.org/officeDocument/2006/relationships/ctrlProp" Target="../ctrlProps/ctrlProp45.xml"/><Relationship Id="rId48" Type="http://schemas.openxmlformats.org/officeDocument/2006/relationships/ctrlProp" Target="../ctrlProps/ctrlProp50.xml"/><Relationship Id="rId64" Type="http://schemas.openxmlformats.org/officeDocument/2006/relationships/ctrlProp" Target="../ctrlProps/ctrlProp66.xml"/><Relationship Id="rId69" Type="http://schemas.openxmlformats.org/officeDocument/2006/relationships/ctrlProp" Target="../ctrlProps/ctrlProp71.xml"/><Relationship Id="rId113" Type="http://schemas.openxmlformats.org/officeDocument/2006/relationships/ctrlProp" Target="../ctrlProps/ctrlProp115.xml"/><Relationship Id="rId118" Type="http://schemas.openxmlformats.org/officeDocument/2006/relationships/ctrlProp" Target="../ctrlProps/ctrlProp120.xml"/><Relationship Id="rId134" Type="http://schemas.openxmlformats.org/officeDocument/2006/relationships/ctrlProp" Target="../ctrlProps/ctrlProp136.xml"/><Relationship Id="rId139" Type="http://schemas.openxmlformats.org/officeDocument/2006/relationships/ctrlProp" Target="../ctrlProps/ctrlProp141.xml"/><Relationship Id="rId80" Type="http://schemas.openxmlformats.org/officeDocument/2006/relationships/ctrlProp" Target="../ctrlProps/ctrlProp82.xml"/><Relationship Id="rId85" Type="http://schemas.openxmlformats.org/officeDocument/2006/relationships/ctrlProp" Target="../ctrlProps/ctrlProp87.xml"/><Relationship Id="rId150" Type="http://schemas.openxmlformats.org/officeDocument/2006/relationships/ctrlProp" Target="../ctrlProps/ctrlProp152.xml"/><Relationship Id="rId155" Type="http://schemas.openxmlformats.org/officeDocument/2006/relationships/ctrlProp" Target="../ctrlProps/ctrlProp157.xml"/><Relationship Id="rId12" Type="http://schemas.openxmlformats.org/officeDocument/2006/relationships/ctrlProp" Target="../ctrlProps/ctrlProp14.xml"/><Relationship Id="rId17" Type="http://schemas.openxmlformats.org/officeDocument/2006/relationships/ctrlProp" Target="../ctrlProps/ctrlProp19.xml"/><Relationship Id="rId33" Type="http://schemas.openxmlformats.org/officeDocument/2006/relationships/ctrlProp" Target="../ctrlProps/ctrlProp35.xml"/><Relationship Id="rId38" Type="http://schemas.openxmlformats.org/officeDocument/2006/relationships/ctrlProp" Target="../ctrlProps/ctrlProp40.xml"/><Relationship Id="rId59" Type="http://schemas.openxmlformats.org/officeDocument/2006/relationships/ctrlProp" Target="../ctrlProps/ctrlProp61.xml"/><Relationship Id="rId103" Type="http://schemas.openxmlformats.org/officeDocument/2006/relationships/ctrlProp" Target="../ctrlProps/ctrlProp105.xml"/><Relationship Id="rId108" Type="http://schemas.openxmlformats.org/officeDocument/2006/relationships/ctrlProp" Target="../ctrlProps/ctrlProp110.xml"/><Relationship Id="rId124" Type="http://schemas.openxmlformats.org/officeDocument/2006/relationships/ctrlProp" Target="../ctrlProps/ctrlProp126.xml"/><Relationship Id="rId129" Type="http://schemas.openxmlformats.org/officeDocument/2006/relationships/ctrlProp" Target="../ctrlProps/ctrlProp131.xml"/><Relationship Id="rId54" Type="http://schemas.openxmlformats.org/officeDocument/2006/relationships/ctrlProp" Target="../ctrlProps/ctrlProp56.xml"/><Relationship Id="rId70" Type="http://schemas.openxmlformats.org/officeDocument/2006/relationships/ctrlProp" Target="../ctrlProps/ctrlProp72.xml"/><Relationship Id="rId75" Type="http://schemas.openxmlformats.org/officeDocument/2006/relationships/ctrlProp" Target="../ctrlProps/ctrlProp77.xml"/><Relationship Id="rId91" Type="http://schemas.openxmlformats.org/officeDocument/2006/relationships/ctrlProp" Target="../ctrlProps/ctrlProp93.xml"/><Relationship Id="rId96" Type="http://schemas.openxmlformats.org/officeDocument/2006/relationships/ctrlProp" Target="../ctrlProps/ctrlProp98.xml"/><Relationship Id="rId140" Type="http://schemas.openxmlformats.org/officeDocument/2006/relationships/ctrlProp" Target="../ctrlProps/ctrlProp142.xml"/><Relationship Id="rId145" Type="http://schemas.openxmlformats.org/officeDocument/2006/relationships/ctrlProp" Target="../ctrlProps/ctrlProp147.xml"/><Relationship Id="rId161" Type="http://schemas.openxmlformats.org/officeDocument/2006/relationships/ctrlProp" Target="../ctrlProps/ctrlProp16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106" Type="http://schemas.openxmlformats.org/officeDocument/2006/relationships/ctrlProp" Target="../ctrlProps/ctrlProp108.xml"/><Relationship Id="rId114" Type="http://schemas.openxmlformats.org/officeDocument/2006/relationships/ctrlProp" Target="../ctrlProps/ctrlProp116.xml"/><Relationship Id="rId119" Type="http://schemas.openxmlformats.org/officeDocument/2006/relationships/ctrlProp" Target="../ctrlProps/ctrlProp121.xml"/><Relationship Id="rId127" Type="http://schemas.openxmlformats.org/officeDocument/2006/relationships/ctrlProp" Target="../ctrlProps/ctrlProp129.xml"/><Relationship Id="rId10" Type="http://schemas.openxmlformats.org/officeDocument/2006/relationships/ctrlProp" Target="../ctrlProps/ctrlProp12.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60" Type="http://schemas.openxmlformats.org/officeDocument/2006/relationships/ctrlProp" Target="../ctrlProps/ctrlProp62.xml"/><Relationship Id="rId65" Type="http://schemas.openxmlformats.org/officeDocument/2006/relationships/ctrlProp" Target="../ctrlProps/ctrlProp67.xml"/><Relationship Id="rId73" Type="http://schemas.openxmlformats.org/officeDocument/2006/relationships/ctrlProp" Target="../ctrlProps/ctrlProp75.xml"/><Relationship Id="rId78" Type="http://schemas.openxmlformats.org/officeDocument/2006/relationships/ctrlProp" Target="../ctrlProps/ctrlProp80.xml"/><Relationship Id="rId81" Type="http://schemas.openxmlformats.org/officeDocument/2006/relationships/ctrlProp" Target="../ctrlProps/ctrlProp83.xml"/><Relationship Id="rId86" Type="http://schemas.openxmlformats.org/officeDocument/2006/relationships/ctrlProp" Target="../ctrlProps/ctrlProp88.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130" Type="http://schemas.openxmlformats.org/officeDocument/2006/relationships/ctrlProp" Target="../ctrlProps/ctrlProp132.xml"/><Relationship Id="rId135" Type="http://schemas.openxmlformats.org/officeDocument/2006/relationships/ctrlProp" Target="../ctrlProps/ctrlProp137.xml"/><Relationship Id="rId143" Type="http://schemas.openxmlformats.org/officeDocument/2006/relationships/ctrlProp" Target="../ctrlProps/ctrlProp145.xml"/><Relationship Id="rId148" Type="http://schemas.openxmlformats.org/officeDocument/2006/relationships/ctrlProp" Target="../ctrlProps/ctrlProp150.xml"/><Relationship Id="rId151" Type="http://schemas.openxmlformats.org/officeDocument/2006/relationships/ctrlProp" Target="../ctrlProps/ctrlProp153.xml"/><Relationship Id="rId156" Type="http://schemas.openxmlformats.org/officeDocument/2006/relationships/ctrlProp" Target="../ctrlProps/ctrlProp158.xml"/><Relationship Id="rId164" Type="http://schemas.openxmlformats.org/officeDocument/2006/relationships/comments" Target="../comments2.xml"/><Relationship Id="rId4" Type="http://schemas.openxmlformats.org/officeDocument/2006/relationships/ctrlProp" Target="../ctrlProps/ctrlProp6.xml"/><Relationship Id="rId9" Type="http://schemas.openxmlformats.org/officeDocument/2006/relationships/ctrlProp" Target="../ctrlProps/ctrlProp11.xml"/><Relationship Id="rId13" Type="http://schemas.openxmlformats.org/officeDocument/2006/relationships/ctrlProp" Target="../ctrlProps/ctrlProp15.xml"/><Relationship Id="rId18" Type="http://schemas.openxmlformats.org/officeDocument/2006/relationships/ctrlProp" Target="../ctrlProps/ctrlProp20.xml"/><Relationship Id="rId39" Type="http://schemas.openxmlformats.org/officeDocument/2006/relationships/ctrlProp" Target="../ctrlProps/ctrlProp41.xml"/><Relationship Id="rId109" Type="http://schemas.openxmlformats.org/officeDocument/2006/relationships/ctrlProp" Target="../ctrlProps/ctrlProp111.xml"/><Relationship Id="rId34" Type="http://schemas.openxmlformats.org/officeDocument/2006/relationships/ctrlProp" Target="../ctrlProps/ctrlProp36.xml"/><Relationship Id="rId50" Type="http://schemas.openxmlformats.org/officeDocument/2006/relationships/ctrlProp" Target="../ctrlProps/ctrlProp52.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04" Type="http://schemas.openxmlformats.org/officeDocument/2006/relationships/ctrlProp" Target="../ctrlProps/ctrlProp106.xml"/><Relationship Id="rId120" Type="http://schemas.openxmlformats.org/officeDocument/2006/relationships/ctrlProp" Target="../ctrlProps/ctrlProp122.xml"/><Relationship Id="rId125" Type="http://schemas.openxmlformats.org/officeDocument/2006/relationships/ctrlProp" Target="../ctrlProps/ctrlProp127.xml"/><Relationship Id="rId141" Type="http://schemas.openxmlformats.org/officeDocument/2006/relationships/ctrlProp" Target="../ctrlProps/ctrlProp143.xml"/><Relationship Id="rId146" Type="http://schemas.openxmlformats.org/officeDocument/2006/relationships/ctrlProp" Target="../ctrlProps/ctrlProp148.xml"/><Relationship Id="rId7" Type="http://schemas.openxmlformats.org/officeDocument/2006/relationships/ctrlProp" Target="../ctrlProps/ctrlProp9.xml"/><Relationship Id="rId71" Type="http://schemas.openxmlformats.org/officeDocument/2006/relationships/ctrlProp" Target="../ctrlProps/ctrlProp73.xml"/><Relationship Id="rId92" Type="http://schemas.openxmlformats.org/officeDocument/2006/relationships/ctrlProp" Target="../ctrlProps/ctrlProp94.xml"/><Relationship Id="rId162" Type="http://schemas.openxmlformats.org/officeDocument/2006/relationships/ctrlProp" Target="../ctrlProps/ctrlProp164.xml"/><Relationship Id="rId2" Type="http://schemas.openxmlformats.org/officeDocument/2006/relationships/drawing" Target="../drawings/drawing4.xml"/><Relationship Id="rId29" Type="http://schemas.openxmlformats.org/officeDocument/2006/relationships/ctrlProp" Target="../ctrlProps/ctrlProp31.xml"/><Relationship Id="rId24" Type="http://schemas.openxmlformats.org/officeDocument/2006/relationships/ctrlProp" Target="../ctrlProps/ctrlProp26.xml"/><Relationship Id="rId40" Type="http://schemas.openxmlformats.org/officeDocument/2006/relationships/ctrlProp" Target="../ctrlProps/ctrlProp42.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15" Type="http://schemas.openxmlformats.org/officeDocument/2006/relationships/ctrlProp" Target="../ctrlProps/ctrlProp117.xml"/><Relationship Id="rId131" Type="http://schemas.openxmlformats.org/officeDocument/2006/relationships/ctrlProp" Target="../ctrlProps/ctrlProp133.xml"/><Relationship Id="rId136" Type="http://schemas.openxmlformats.org/officeDocument/2006/relationships/ctrlProp" Target="../ctrlProps/ctrlProp138.xml"/><Relationship Id="rId157" Type="http://schemas.openxmlformats.org/officeDocument/2006/relationships/ctrlProp" Target="../ctrlProps/ctrlProp159.xml"/><Relationship Id="rId61" Type="http://schemas.openxmlformats.org/officeDocument/2006/relationships/ctrlProp" Target="../ctrlProps/ctrlProp63.xml"/><Relationship Id="rId82" Type="http://schemas.openxmlformats.org/officeDocument/2006/relationships/ctrlProp" Target="../ctrlProps/ctrlProp84.xml"/><Relationship Id="rId152" Type="http://schemas.openxmlformats.org/officeDocument/2006/relationships/ctrlProp" Target="../ctrlProps/ctrlProp154.xml"/><Relationship Id="rId19" Type="http://schemas.openxmlformats.org/officeDocument/2006/relationships/ctrlProp" Target="../ctrlProps/ctrlProp21.xml"/><Relationship Id="rId14" Type="http://schemas.openxmlformats.org/officeDocument/2006/relationships/ctrlProp" Target="../ctrlProps/ctrlProp16.xml"/><Relationship Id="rId30" Type="http://schemas.openxmlformats.org/officeDocument/2006/relationships/ctrlProp" Target="../ctrlProps/ctrlProp32.xml"/><Relationship Id="rId35" Type="http://schemas.openxmlformats.org/officeDocument/2006/relationships/ctrlProp" Target="../ctrlProps/ctrlProp37.xml"/><Relationship Id="rId56" Type="http://schemas.openxmlformats.org/officeDocument/2006/relationships/ctrlProp" Target="../ctrlProps/ctrlProp58.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26" Type="http://schemas.openxmlformats.org/officeDocument/2006/relationships/ctrlProp" Target="../ctrlProps/ctrlProp128.xml"/><Relationship Id="rId147" Type="http://schemas.openxmlformats.org/officeDocument/2006/relationships/ctrlProp" Target="../ctrlProps/ctrlProp149.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142" Type="http://schemas.openxmlformats.org/officeDocument/2006/relationships/ctrlProp" Target="../ctrlProps/ctrlProp144.xml"/><Relationship Id="rId163" Type="http://schemas.openxmlformats.org/officeDocument/2006/relationships/ctrlProp" Target="../ctrlProps/ctrlProp165.xml"/><Relationship Id="rId3" Type="http://schemas.openxmlformats.org/officeDocument/2006/relationships/vmlDrawing" Target="../drawings/vmlDrawing2.vml"/><Relationship Id="rId25" Type="http://schemas.openxmlformats.org/officeDocument/2006/relationships/ctrlProp" Target="../ctrlProps/ctrlProp27.xml"/><Relationship Id="rId46" Type="http://schemas.openxmlformats.org/officeDocument/2006/relationships/ctrlProp" Target="../ctrlProps/ctrlProp48.xml"/><Relationship Id="rId67" Type="http://schemas.openxmlformats.org/officeDocument/2006/relationships/ctrlProp" Target="../ctrlProps/ctrlProp69.xml"/><Relationship Id="rId116" Type="http://schemas.openxmlformats.org/officeDocument/2006/relationships/ctrlProp" Target="../ctrlProps/ctrlProp118.xml"/><Relationship Id="rId137" Type="http://schemas.openxmlformats.org/officeDocument/2006/relationships/ctrlProp" Target="../ctrlProps/ctrlProp139.xml"/><Relationship Id="rId158" Type="http://schemas.openxmlformats.org/officeDocument/2006/relationships/ctrlProp" Target="../ctrlProps/ctrlProp160.xml"/><Relationship Id="rId20" Type="http://schemas.openxmlformats.org/officeDocument/2006/relationships/ctrlProp" Target="../ctrlProps/ctrlProp22.xml"/><Relationship Id="rId41" Type="http://schemas.openxmlformats.org/officeDocument/2006/relationships/ctrlProp" Target="../ctrlProps/ctrlProp43.xml"/><Relationship Id="rId62" Type="http://schemas.openxmlformats.org/officeDocument/2006/relationships/ctrlProp" Target="../ctrlProps/ctrlProp64.xml"/><Relationship Id="rId83" Type="http://schemas.openxmlformats.org/officeDocument/2006/relationships/ctrlProp" Target="../ctrlProps/ctrlProp85.xml"/><Relationship Id="rId88" Type="http://schemas.openxmlformats.org/officeDocument/2006/relationships/ctrlProp" Target="../ctrlProps/ctrlProp90.xml"/><Relationship Id="rId111" Type="http://schemas.openxmlformats.org/officeDocument/2006/relationships/ctrlProp" Target="../ctrlProps/ctrlProp113.xml"/><Relationship Id="rId132" Type="http://schemas.openxmlformats.org/officeDocument/2006/relationships/ctrlProp" Target="../ctrlProps/ctrlProp134.xml"/><Relationship Id="rId153" Type="http://schemas.openxmlformats.org/officeDocument/2006/relationships/ctrlProp" Target="../ctrlProps/ctrlProp15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t-mobile.cz/" TargetMode="External"/><Relationship Id="rId1" Type="http://schemas.openxmlformats.org/officeDocument/2006/relationships/hyperlink" Target="mailto:business@t-mobile.cz"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9999"/>
  </sheetPr>
  <dimension ref="A2:M99"/>
  <sheetViews>
    <sheetView showGridLines="0" tabSelected="1" zoomScale="145" zoomScaleNormal="145" zoomScalePageLayoutView="73" workbookViewId="0">
      <selection activeCell="C2" sqref="C2"/>
    </sheetView>
  </sheetViews>
  <sheetFormatPr defaultColWidth="8.85546875" defaultRowHeight="12"/>
  <cols>
    <col min="1" max="1" width="12" style="13" customWidth="1"/>
    <col min="2" max="2" width="9.28515625" style="1" customWidth="1"/>
    <col min="3" max="3" width="8.85546875" style="1"/>
    <col min="4" max="4" width="3.85546875" style="1" customWidth="1"/>
    <col min="5" max="5" width="16.5703125" style="1" customWidth="1"/>
    <col min="6" max="6" width="15.28515625" style="1" customWidth="1"/>
    <col min="7" max="7" width="8.85546875" style="1" customWidth="1"/>
    <col min="8" max="8" width="1.28515625" style="1" customWidth="1"/>
    <col min="9" max="9" width="16.5703125" style="1" customWidth="1"/>
    <col min="10" max="10" width="14.7109375" style="1" customWidth="1"/>
    <col min="11" max="11" width="57.140625" style="1" customWidth="1"/>
    <col min="12" max="16384" width="8.85546875" style="1"/>
  </cols>
  <sheetData>
    <row r="2" spans="1:13" ht="30">
      <c r="B2"/>
      <c r="D2" s="4" t="s">
        <v>0</v>
      </c>
      <c r="K2" s="169"/>
    </row>
    <row r="3" spans="1:13">
      <c r="B3" s="2"/>
    </row>
    <row r="5" spans="1:13">
      <c r="B5" s="3" t="s">
        <v>1</v>
      </c>
      <c r="F5" s="1" t="s">
        <v>184</v>
      </c>
      <c r="H5" s="140"/>
      <c r="I5" s="157"/>
    </row>
    <row r="6" spans="1:13">
      <c r="B6" s="5" t="s">
        <v>2</v>
      </c>
    </row>
    <row r="7" spans="1:13">
      <c r="B7" s="6" t="s">
        <v>3</v>
      </c>
      <c r="J7" s="276" t="s">
        <v>346</v>
      </c>
      <c r="K7" s="276"/>
    </row>
    <row r="8" spans="1:13" ht="12.75" thickBot="1">
      <c r="A8" s="14"/>
      <c r="B8" s="7"/>
      <c r="C8" s="7"/>
      <c r="D8" s="7"/>
      <c r="E8" s="7"/>
      <c r="F8" s="7"/>
      <c r="G8" s="7"/>
      <c r="H8" s="7"/>
      <c r="I8" s="7"/>
      <c r="J8" s="276"/>
      <c r="K8" s="276"/>
    </row>
    <row r="9" spans="1:13" ht="11.25" customHeight="1">
      <c r="B9" s="83"/>
      <c r="L9" s="177"/>
      <c r="M9" s="177"/>
    </row>
    <row r="10" spans="1:13">
      <c r="A10" s="122" t="s">
        <v>4</v>
      </c>
      <c r="B10" s="1" t="s">
        <v>5</v>
      </c>
      <c r="F10" s="1" t="s">
        <v>11</v>
      </c>
      <c r="I10" s="141"/>
      <c r="L10" s="177"/>
      <c r="M10" s="177"/>
    </row>
    <row r="11" spans="1:13">
      <c r="B11" s="1" t="s">
        <v>6</v>
      </c>
      <c r="F11" s="1" t="s">
        <v>14</v>
      </c>
      <c r="I11" s="141"/>
      <c r="J11" s="177"/>
      <c r="K11" s="177"/>
      <c r="L11" s="177"/>
      <c r="M11" s="177"/>
    </row>
    <row r="12" spans="1:13">
      <c r="B12" s="1" t="s">
        <v>7</v>
      </c>
      <c r="F12" s="1" t="s">
        <v>12</v>
      </c>
      <c r="I12" s="141"/>
      <c r="J12" s="177"/>
      <c r="K12" s="177"/>
      <c r="L12" s="177"/>
      <c r="M12" s="177"/>
    </row>
    <row r="13" spans="1:13">
      <c r="B13" s="1" t="s">
        <v>8</v>
      </c>
      <c r="J13" s="177"/>
      <c r="K13" s="177"/>
      <c r="L13" s="177"/>
      <c r="M13" s="177"/>
    </row>
    <row r="14" spans="1:13">
      <c r="B14" s="1" t="s">
        <v>9</v>
      </c>
      <c r="F14" s="94"/>
      <c r="J14" s="177"/>
      <c r="K14" s="177"/>
      <c r="L14" s="177"/>
      <c r="M14" s="177"/>
    </row>
    <row r="15" spans="1:13">
      <c r="A15" s="165" t="str">
        <f>IF(OR(B15="",IFERROR(SEARCH("Začněte",B15),0)&gt;0),"","Vyplňte prosím ještě:")</f>
        <v/>
      </c>
      <c r="B15" s="105" t="str">
        <f>IFERROR(LEFT(IF(AND(C16="",UliceZajemce="",MestoZajemce="",PscZajemce="",COUNTA(IcZajemce,DatumNarozeni)=0),"Začněte, prosím,  vyplňovat zvýrazněná povinná pole formuláře.  ",IF(RamcovaSmlouva="","Číslo rámcové smlouvy, ","")&amp;IF(C16="","Obchodní firmu, ","")&amp;IF(UliceZajemce="","Ulici, ","")&amp;IF(MestoZajemce="","Město, ","")&amp;IF(PscZajemce="","PSČ, ","")&amp;IF(COUNTA(IcZajemce,DatumNarozeni)=0,"IČO, ","")&amp;IF(E26="","Registr smluv, ","")&amp;IF(DatumPodpisu="","Datum podpisu v spodní části formuláře, ","")),LEN(IF(AND(C16="",UliceZajemce="",MestoZajemce="",PscZajemce="",COUNTA(IcZajemce,DatumNarozeni)=0),"Začněte, prosím,  vyplňovat zvýrazněná povinná pole formuláře.  ",IF(RamcovaSmlouva="","Číslo rámcové smlouvy, ","")&amp;IF(C16="","Obchodní firmu, ","")&amp;IF(UliceZajemce="","Ulici, ","")&amp;IF(MestoZajemce="","Město, ","")&amp;IF(PscZajemce="","PSČ, ","")&amp;IF(COUNTA(IcZajemce,DatumNarozeni)=0,"IČO, ","")&amp;IF(E26="","Registr smluv, ","")&amp;IF(DatumPodpisu="","Datum podpisu v spodní části formuláře, ","")))-2),"")</f>
        <v>Začněte, prosím,  vyplňovat zvýrazněná povinná pole formuláře.</v>
      </c>
      <c r="C15" s="50"/>
      <c r="D15" s="8"/>
      <c r="E15" s="8"/>
      <c r="F15" s="8"/>
      <c r="G15" s="8"/>
      <c r="H15" s="8"/>
      <c r="I15" s="8"/>
    </row>
    <row r="16" spans="1:13" ht="14.45" customHeight="1">
      <c r="A16" s="121" t="s">
        <v>10</v>
      </c>
      <c r="B16" s="115" t="s">
        <v>159</v>
      </c>
      <c r="C16" s="260"/>
      <c r="D16" s="261"/>
      <c r="E16" s="262"/>
      <c r="F16" s="110"/>
      <c r="G16" s="109"/>
      <c r="H16" s="109"/>
      <c r="I16" s="109"/>
      <c r="J16" s="86"/>
    </row>
    <row r="17" spans="1:11" ht="14.45" customHeight="1">
      <c r="B17" s="114" t="s">
        <v>333</v>
      </c>
      <c r="C17" s="263"/>
      <c r="D17" s="264"/>
      <c r="E17" s="265"/>
      <c r="F17" s="111" t="s">
        <v>151</v>
      </c>
      <c r="G17" s="268"/>
      <c r="H17" s="269"/>
      <c r="I17" s="270"/>
      <c r="J17" s="86"/>
    </row>
    <row r="18" spans="1:11" ht="13.5">
      <c r="A18" s="84"/>
      <c r="B18" s="85" t="s">
        <v>152</v>
      </c>
      <c r="C18" s="85"/>
      <c r="D18" s="87"/>
      <c r="E18" s="125"/>
      <c r="F18" s="110" t="s">
        <v>191</v>
      </c>
      <c r="G18" s="271"/>
      <c r="H18" s="272"/>
      <c r="I18" s="273"/>
      <c r="J18" s="86"/>
    </row>
    <row r="19" spans="1:11" ht="14.45" customHeight="1">
      <c r="A19" s="84"/>
      <c r="B19" s="118" t="s">
        <v>335</v>
      </c>
      <c r="F19" s="110" t="s">
        <v>321</v>
      </c>
      <c r="G19" s="110"/>
      <c r="H19" s="142"/>
      <c r="I19" s="239"/>
      <c r="J19" s="86"/>
    </row>
    <row r="20" spans="1:11">
      <c r="A20" s="84"/>
      <c r="B20" s="85" t="s">
        <v>334</v>
      </c>
      <c r="C20" s="85"/>
      <c r="D20" s="89" t="s">
        <v>141</v>
      </c>
      <c r="E20" s="157"/>
      <c r="F20" s="173" t="str">
        <f>IF(I26=CP_balik_value,"Ulice",IF(I26=CP_posta_value,"Ulice","Ulice*"))</f>
        <v>Ulice*</v>
      </c>
      <c r="G20" s="110"/>
      <c r="H20" s="142"/>
      <c r="I20" s="240"/>
      <c r="J20" s="86"/>
    </row>
    <row r="21" spans="1:11">
      <c r="A21" s="84"/>
      <c r="B21" s="85" t="s">
        <v>192</v>
      </c>
      <c r="C21" s="90"/>
      <c r="D21" s="91" t="s">
        <v>153</v>
      </c>
      <c r="E21" s="158"/>
      <c r="F21" s="173" t="str">
        <f>IF(I26=CP_balik_value,"č.p . / č.o.",IF(I26=CP_posta_value,"č.p . / č.o.","č.p . */ č.o. "))</f>
        <v xml:space="preserve">č.p . */ č.o. </v>
      </c>
      <c r="G21" s="240"/>
      <c r="H21" s="143" t="s">
        <v>153</v>
      </c>
      <c r="I21" s="236"/>
      <c r="J21" s="86"/>
    </row>
    <row r="22" spans="1:11">
      <c r="A22" s="84"/>
      <c r="B22" s="85" t="s">
        <v>157</v>
      </c>
      <c r="C22" s="85"/>
      <c r="D22" s="87"/>
      <c r="E22" s="159"/>
      <c r="F22" s="110" t="s">
        <v>322</v>
      </c>
      <c r="G22" s="110" t="s">
        <v>141</v>
      </c>
      <c r="H22" s="142"/>
      <c r="I22" s="239"/>
      <c r="J22" s="86"/>
    </row>
    <row r="23" spans="1:11" ht="14.45" customHeight="1">
      <c r="A23" s="84"/>
      <c r="B23" s="85" t="s">
        <v>183</v>
      </c>
      <c r="C23" s="85"/>
      <c r="D23" s="87"/>
      <c r="E23" s="157"/>
      <c r="F23" s="173" t="str">
        <f>IF(I26=CP_balik_value,"PSČ balíkovny*",IF(I26=CP_posta_value,"PSČ pošty*","PSČ*"))</f>
        <v>PSČ*</v>
      </c>
      <c r="G23" s="110" t="s">
        <v>141</v>
      </c>
      <c r="H23" s="144"/>
      <c r="I23" s="239"/>
      <c r="J23" s="249"/>
      <c r="K23" s="169"/>
    </row>
    <row r="24" spans="1:11" ht="14.45" customHeight="1">
      <c r="A24" s="84"/>
      <c r="B24" s="85" t="s">
        <v>213</v>
      </c>
      <c r="C24" s="85"/>
      <c r="D24" s="89" t="s">
        <v>141</v>
      </c>
      <c r="E24" s="166"/>
      <c r="F24" s="110" t="s">
        <v>324</v>
      </c>
      <c r="G24" s="110"/>
      <c r="H24" s="145" t="s">
        <v>141</v>
      </c>
      <c r="I24" s="240"/>
      <c r="J24" s="277" t="s">
        <v>384</v>
      </c>
      <c r="K24" s="278"/>
    </row>
    <row r="25" spans="1:11">
      <c r="A25" s="84"/>
      <c r="B25" s="85" t="s">
        <v>212</v>
      </c>
      <c r="C25" s="157"/>
      <c r="D25" s="91" t="s">
        <v>153</v>
      </c>
      <c r="E25" s="151"/>
      <c r="F25" s="110" t="s">
        <v>379</v>
      </c>
      <c r="G25" s="110"/>
      <c r="H25" s="142"/>
      <c r="I25" s="241"/>
      <c r="J25" s="277"/>
      <c r="K25" s="278"/>
    </row>
    <row r="26" spans="1:11" ht="13.5">
      <c r="A26" s="84"/>
      <c r="B26" s="92" t="s">
        <v>158</v>
      </c>
      <c r="C26" s="93"/>
      <c r="D26" s="93"/>
      <c r="E26" s="88" t="s">
        <v>136</v>
      </c>
      <c r="F26" s="111" t="s">
        <v>345</v>
      </c>
      <c r="G26" s="171"/>
      <c r="H26" s="171"/>
      <c r="I26" s="266"/>
      <c r="J26" s="176" t="str">
        <f>IFERROR(LEFT(IF(delivery_kontrola=0,"",IF(AND(delivery_kontrola&gt;0,$I$26=""),"&lt;-- Dodací údaje začněte vyplňovat výběrem způsobu doručení   ",IF(AND(delivery_kontrola&gt;0,TelefonDod&lt;&gt;"",PscDod&lt;&gt;"",MestoDod&lt;&gt;"",JmenoPrijmeniDod&lt;&gt;"",OR(AND(I26&lt;&gt;"",EmailDod&lt;&gt;""),AND(I26=kuryr_value,UliceDod&lt;&gt;"",CpDod&lt;&gt;""))),"","Vyplňte prosím ještě: "&amp;IF(JmenoPrijmeniDod="","Jméno a příjmení, ","")&amp;IF(AND(UliceDod="",I26=kuryr_value),"Ulici, ","")&amp;IF(AND(I26=kuryr_value,COUNTA('ÚČASTNICKÁ SMLOUVA'!I21,'ÚČASTNICKÁ SMLOUVA'!G21)=0),"Číslo popisné, ","")&amp;IF(MestoDod="","Město, ","")&amp;IF(AND(I26=kuryr_value,PscDod=""),"PSČ, ","")&amp;IF(AND(I26=CP_posta_value,PscDod=""),"PSČ pošty, ","")&amp;IF(AND(I26=CP_balik_value,PscDod=""),"PSČ balíkovny, ","")&amp;IF(EmailDod="","E-mailovou adresu, ","")&amp;IF(TelefonDod="","Kontaktní telefon, ","")))),LEN(IF(delivery_kontrola=0,"",IF(AND(delivery_kontrola&gt;0,$I$26=""),"&lt;-- Dodací údaje začněte vyplňovat výběrem způsobu doručení  ",IF(AND(delivery_kontrola&gt;0,TelefonDod&lt;&gt;"",PscDod&lt;&gt;"",MestoDod&lt;&gt;"",JmenoPrijmeniDod&lt;&gt;"",OR(AND(I26&lt;&gt;"",EmailDod&lt;&gt;""),AND(I26=kuryr_value,UliceDod&lt;&gt;"",CpDod&lt;&gt;""))),"","Vyplňte prosím ještě: "&amp;IF(JmenoPrijmeniDod="","Jméno a příjmení, ","")&amp;IF(AND(UliceDod="",I26=kuryr_value),"Ulici, ","")&amp;IF(AND(I26=kuryr_value,COUNTA('ÚČASTNICKÁ SMLOUVA'!I21,'ÚČASTNICKÁ SMLOUVA'!G21)=0),"Číslo popisné, ","")&amp;IF(MestoDod="","Město, ","")&amp;IF(AND(I26=kuryr_value,PscDod=""),"PSČ, ","")&amp;IF(AND(I26=CP_posta_value,PscDod=""),"PSČ pošty, ","")&amp;IF(AND(I26=CP_balik_value,PscDod=""),"PSČ balíkovny, ","")&amp;IF(EmailDod="","E-mailovou adresu, ","")&amp;IF(TelefonDod="","Kontaktní telefon, ","")))))-2),"")</f>
        <v/>
      </c>
      <c r="K26" s="175"/>
    </row>
    <row r="27" spans="1:11">
      <c r="A27" s="84"/>
      <c r="C27" s="108" t="s">
        <v>330</v>
      </c>
      <c r="D27" s="85"/>
      <c r="E27" s="106" t="b">
        <f>IF(E26="ANO",TRUE,FALSE)</f>
        <v>0</v>
      </c>
      <c r="F27" s="171"/>
      <c r="G27" s="146" t="b">
        <f>IF(I26="Česká pošta - balík do balíkovny",TRUE,FALSE)</f>
        <v>0</v>
      </c>
      <c r="H27" s="171"/>
      <c r="I27" s="267"/>
      <c r="J27" s="174"/>
    </row>
    <row r="28" spans="1:11">
      <c r="A28" s="15"/>
      <c r="B28" s="116" t="str">
        <f>IF(AND(J26="",B15="Datum podpisu v spodní části formuláře! ",DatumPodpisu=""),"Vyplňte, prosím, ještě datum podpisu ve spodní části formuláře",IF(AND(J26="",B15="",DatumPodpisu&lt;&gt;""),"Všechna povinná pole formuláře jsou vyplněna",IF(OR(B15&lt;&gt;"",J26&lt;&gt;""),"Nejsou vyplněna všechna povinná pole formuláře","")))</f>
        <v>Nejsou vyplněna všechna povinná pole formuláře</v>
      </c>
      <c r="C28" s="117"/>
      <c r="D28" s="117"/>
      <c r="E28" s="117"/>
      <c r="F28" s="172"/>
      <c r="G28" s="147" t="b">
        <f>IF(I26="Česká pošta - balík na poštu",TRUE,FALSE)</f>
        <v>0</v>
      </c>
      <c r="H28" s="119"/>
      <c r="I28" s="147" t="b">
        <f>IF(I26="kurýr",TRUE,FALSE)</f>
        <v>0</v>
      </c>
      <c r="J28" s="230" t="s">
        <v>369</v>
      </c>
    </row>
    <row r="29" spans="1:11" ht="15" customHeight="1">
      <c r="A29" s="274" t="s">
        <v>19</v>
      </c>
    </row>
    <row r="30" spans="1:11" ht="409.6" customHeight="1">
      <c r="A30" s="275"/>
      <c r="B30" s="256"/>
      <c r="C30" s="257"/>
      <c r="D30" s="257"/>
      <c r="E30" s="257"/>
      <c r="F30" s="256"/>
      <c r="G30" s="259"/>
      <c r="H30" s="259"/>
      <c r="I30" s="259"/>
    </row>
    <row r="31" spans="1:11" ht="11.45" customHeight="1">
      <c r="A31" s="16"/>
      <c r="B31" s="35"/>
      <c r="C31" s="35"/>
      <c r="D31" s="35"/>
      <c r="E31" s="35"/>
      <c r="F31" s="10"/>
      <c r="G31" s="11"/>
      <c r="H31" s="11"/>
      <c r="I31" s="11"/>
    </row>
    <row r="32" spans="1:11">
      <c r="B32" s="35"/>
      <c r="C32" s="35"/>
      <c r="D32" s="35"/>
      <c r="E32" s="35"/>
      <c r="F32" s="11"/>
      <c r="G32" s="11"/>
      <c r="H32" s="11"/>
      <c r="I32" s="11"/>
    </row>
    <row r="33" spans="2:9">
      <c r="B33" s="35"/>
      <c r="C33" s="35"/>
      <c r="D33" s="35"/>
      <c r="E33" s="35"/>
      <c r="F33" s="11"/>
      <c r="G33" s="11"/>
      <c r="H33" s="11"/>
      <c r="I33" s="11"/>
    </row>
    <row r="34" spans="2:9">
      <c r="B34" s="35"/>
      <c r="C34" s="35"/>
      <c r="D34" s="35"/>
      <c r="E34" s="35"/>
      <c r="F34" s="11"/>
      <c r="G34" s="11"/>
      <c r="H34" s="11"/>
      <c r="I34" s="11"/>
    </row>
    <row r="35" spans="2:9">
      <c r="B35" s="35"/>
      <c r="C35" s="35"/>
      <c r="D35" s="35"/>
      <c r="E35" s="35"/>
      <c r="F35" s="11"/>
      <c r="G35" s="11"/>
      <c r="H35" s="11"/>
      <c r="I35" s="11"/>
    </row>
    <row r="36" spans="2:9">
      <c r="B36" s="35"/>
      <c r="C36" s="35"/>
      <c r="D36" s="35"/>
      <c r="E36" s="35"/>
      <c r="F36" s="11"/>
      <c r="G36" s="11"/>
      <c r="H36" s="11"/>
      <c r="I36" s="11"/>
    </row>
    <row r="37" spans="2:9">
      <c r="B37" s="35"/>
      <c r="C37" s="35"/>
      <c r="D37" s="35"/>
      <c r="E37" s="35"/>
      <c r="F37" s="11"/>
      <c r="G37" s="11"/>
      <c r="H37" s="11"/>
      <c r="I37" s="11"/>
    </row>
    <row r="38" spans="2:9" ht="14.45" customHeight="1">
      <c r="B38" s="35"/>
      <c r="C38" s="35"/>
      <c r="D38" s="35"/>
      <c r="E38" s="35"/>
      <c r="F38" s="11"/>
      <c r="G38" s="11"/>
      <c r="H38" s="11"/>
      <c r="I38" s="11"/>
    </row>
    <row r="39" spans="2:9">
      <c r="B39" s="35"/>
      <c r="C39" s="35"/>
      <c r="D39" s="35"/>
      <c r="E39" s="35"/>
      <c r="F39" s="11"/>
      <c r="G39" s="11"/>
      <c r="H39" s="11"/>
      <c r="I39" s="11"/>
    </row>
    <row r="40" spans="2:9">
      <c r="B40" s="35"/>
      <c r="C40" s="35"/>
      <c r="D40" s="35"/>
      <c r="E40" s="35"/>
      <c r="F40" s="11"/>
      <c r="G40" s="11"/>
      <c r="H40" s="11"/>
      <c r="I40" s="11"/>
    </row>
    <row r="41" spans="2:9">
      <c r="B41" s="35"/>
      <c r="C41" s="35"/>
      <c r="D41" s="35"/>
      <c r="E41" s="35"/>
      <c r="F41" s="11"/>
      <c r="G41" s="11"/>
      <c r="H41" s="11"/>
      <c r="I41" s="11"/>
    </row>
    <row r="42" spans="2:9">
      <c r="B42" s="35"/>
      <c r="C42" s="35"/>
      <c r="D42" s="35"/>
      <c r="E42" s="35"/>
      <c r="F42" s="11"/>
      <c r="G42" s="11"/>
      <c r="H42" s="11"/>
      <c r="I42" s="11"/>
    </row>
    <row r="43" spans="2:9">
      <c r="B43" s="35"/>
      <c r="C43" s="35"/>
      <c r="D43" s="35"/>
      <c r="E43" s="35"/>
      <c r="F43" s="11"/>
      <c r="G43" s="11"/>
      <c r="H43" s="11"/>
      <c r="I43" s="11"/>
    </row>
    <row r="44" spans="2:9">
      <c r="B44" s="35"/>
      <c r="C44" s="35"/>
      <c r="D44" s="35"/>
      <c r="E44" s="35"/>
      <c r="F44" s="11"/>
      <c r="G44" s="11"/>
      <c r="H44" s="11"/>
      <c r="I44" s="11"/>
    </row>
    <row r="45" spans="2:9">
      <c r="B45" s="35"/>
      <c r="C45" s="35"/>
      <c r="D45" s="35"/>
      <c r="E45" s="35"/>
      <c r="F45" s="11"/>
      <c r="G45" s="11"/>
      <c r="H45" s="11"/>
      <c r="I45" s="11"/>
    </row>
    <row r="46" spans="2:9">
      <c r="B46" s="35"/>
      <c r="C46" s="35"/>
      <c r="D46" s="35"/>
      <c r="E46" s="35"/>
      <c r="F46" s="11"/>
      <c r="G46" s="11"/>
      <c r="H46" s="11"/>
      <c r="I46" s="11"/>
    </row>
    <row r="47" spans="2:9">
      <c r="B47" s="35"/>
      <c r="C47" s="35"/>
      <c r="D47" s="35"/>
      <c r="E47" s="35"/>
      <c r="F47" s="11"/>
      <c r="G47" s="11"/>
      <c r="H47" s="11"/>
      <c r="I47" s="11"/>
    </row>
    <row r="48" spans="2:9">
      <c r="B48" s="35"/>
      <c r="C48" s="35"/>
      <c r="D48" s="35"/>
      <c r="E48" s="35"/>
      <c r="F48" s="11"/>
      <c r="G48" s="11"/>
      <c r="H48" s="11"/>
      <c r="I48" s="11"/>
    </row>
    <row r="49" spans="1:9">
      <c r="B49" s="35"/>
      <c r="C49" s="35"/>
      <c r="D49" s="35"/>
      <c r="E49" s="35"/>
      <c r="F49" s="11"/>
      <c r="G49" s="11"/>
      <c r="H49" s="11"/>
      <c r="I49" s="11"/>
    </row>
    <row r="50" spans="1:9">
      <c r="B50" s="35"/>
      <c r="C50" s="35"/>
      <c r="D50" s="35"/>
      <c r="E50" s="35"/>
      <c r="F50" s="11"/>
      <c r="G50" s="11"/>
      <c r="H50" s="11"/>
      <c r="I50" s="11"/>
    </row>
    <row r="51" spans="1:9" ht="9.6" customHeight="1">
      <c r="B51" s="35"/>
      <c r="C51" s="35"/>
      <c r="D51" s="35"/>
      <c r="E51" s="35"/>
      <c r="F51" s="11"/>
      <c r="G51" s="11"/>
      <c r="H51" s="11"/>
      <c r="I51" s="11"/>
    </row>
    <row r="52" spans="1:9">
      <c r="B52" s="35"/>
      <c r="C52" s="35"/>
      <c r="D52" s="35"/>
      <c r="E52" s="35"/>
      <c r="F52" s="11"/>
      <c r="G52" s="11"/>
      <c r="H52" s="11"/>
      <c r="I52" s="11"/>
    </row>
    <row r="53" spans="1:9">
      <c r="B53" s="35"/>
      <c r="C53" s="35"/>
      <c r="D53" s="35"/>
      <c r="E53" s="35"/>
      <c r="F53" s="11"/>
      <c r="G53" s="11"/>
      <c r="H53" s="11"/>
      <c r="I53" s="11"/>
    </row>
    <row r="54" spans="1:9">
      <c r="B54" s="35"/>
      <c r="C54" s="35"/>
      <c r="D54" s="35"/>
      <c r="E54" s="35"/>
      <c r="F54" s="11"/>
      <c r="G54" s="11"/>
      <c r="H54" s="11"/>
      <c r="I54" s="11"/>
    </row>
    <row r="55" spans="1:9">
      <c r="A55" s="39" t="b">
        <v>1</v>
      </c>
      <c r="B55" s="35"/>
      <c r="C55" s="35"/>
      <c r="D55" s="35"/>
      <c r="E55" s="35"/>
      <c r="F55" s="11"/>
      <c r="G55" s="11"/>
      <c r="H55" s="11"/>
      <c r="I55" s="11"/>
    </row>
    <row r="56" spans="1:9">
      <c r="A56" s="40" t="b">
        <v>1</v>
      </c>
      <c r="B56" s="36"/>
      <c r="C56" s="36"/>
      <c r="D56" s="36"/>
      <c r="E56" s="36"/>
      <c r="F56" s="37"/>
      <c r="G56" s="37"/>
      <c r="H56" s="37"/>
      <c r="I56" s="37"/>
    </row>
    <row r="57" spans="1:9">
      <c r="A57" s="39" t="b">
        <v>1</v>
      </c>
      <c r="B57" s="35"/>
      <c r="C57" s="35"/>
      <c r="D57" s="35"/>
      <c r="E57" s="35"/>
      <c r="F57" s="11"/>
      <c r="G57" s="11"/>
      <c r="H57" s="11"/>
      <c r="I57" s="11"/>
    </row>
    <row r="58" spans="1:9">
      <c r="A58" s="39" t="b">
        <v>0</v>
      </c>
      <c r="B58" s="35"/>
      <c r="C58" s="35"/>
      <c r="D58" s="35"/>
      <c r="E58" s="35"/>
      <c r="F58" s="11"/>
      <c r="G58" s="11"/>
      <c r="H58" s="11"/>
      <c r="I58" s="11"/>
    </row>
    <row r="59" spans="1:9">
      <c r="B59" s="35"/>
      <c r="C59" s="35"/>
      <c r="D59" s="35"/>
      <c r="E59" s="35"/>
      <c r="F59" s="11"/>
      <c r="G59" s="11"/>
      <c r="H59" s="11"/>
      <c r="I59" s="11"/>
    </row>
    <row r="60" spans="1:9">
      <c r="B60" s="35"/>
      <c r="C60" s="35"/>
      <c r="D60" s="35"/>
      <c r="E60" s="35"/>
      <c r="F60" s="11"/>
      <c r="G60" s="11"/>
      <c r="H60" s="11"/>
      <c r="I60" s="11"/>
    </row>
    <row r="61" spans="1:9">
      <c r="B61" s="35"/>
      <c r="C61" s="35"/>
      <c r="D61" s="35"/>
      <c r="E61" s="35"/>
      <c r="F61" s="11"/>
      <c r="G61" s="11"/>
      <c r="H61" s="11"/>
      <c r="I61" s="11"/>
    </row>
    <row r="62" spans="1:9">
      <c r="B62" s="35"/>
      <c r="C62" s="35"/>
      <c r="D62" s="35"/>
      <c r="E62" s="35"/>
      <c r="F62" s="11"/>
      <c r="G62" s="11"/>
      <c r="H62" s="11"/>
      <c r="I62" s="11"/>
    </row>
    <row r="63" spans="1:9">
      <c r="B63" s="35"/>
      <c r="C63" s="35"/>
      <c r="D63" s="35"/>
      <c r="E63" s="35"/>
      <c r="F63" s="11"/>
      <c r="G63" s="11"/>
      <c r="H63" s="11"/>
      <c r="I63" s="11"/>
    </row>
    <row r="64" spans="1:9">
      <c r="B64" s="35"/>
      <c r="C64" s="35"/>
      <c r="D64" s="35"/>
      <c r="E64" s="35"/>
      <c r="F64" s="11"/>
      <c r="G64" s="11"/>
      <c r="H64" s="11"/>
      <c r="I64" s="11"/>
    </row>
    <row r="65" spans="1:9">
      <c r="B65" s="35"/>
      <c r="C65" s="35"/>
      <c r="D65" s="35"/>
      <c r="E65" s="35"/>
      <c r="F65" s="11"/>
      <c r="G65" s="11"/>
      <c r="H65" s="11"/>
      <c r="I65" s="11"/>
    </row>
    <row r="66" spans="1:9">
      <c r="B66" s="35"/>
      <c r="C66" s="35"/>
      <c r="D66" s="35"/>
      <c r="E66" s="35"/>
      <c r="F66" s="11"/>
      <c r="G66" s="11"/>
      <c r="H66" s="11"/>
      <c r="I66" s="11"/>
    </row>
    <row r="67" spans="1:9">
      <c r="B67" s="35"/>
      <c r="C67" s="35"/>
      <c r="D67" s="35"/>
      <c r="E67" s="35"/>
      <c r="F67" s="11"/>
      <c r="G67" s="11"/>
      <c r="H67" s="11"/>
      <c r="I67" s="11"/>
    </row>
    <row r="68" spans="1:9">
      <c r="B68" s="35"/>
      <c r="C68" s="35"/>
      <c r="D68" s="35"/>
      <c r="E68" s="35"/>
      <c r="F68" s="11"/>
      <c r="G68" s="11"/>
      <c r="H68" s="11"/>
      <c r="I68" s="11"/>
    </row>
    <row r="69" spans="1:9">
      <c r="B69" s="12"/>
      <c r="C69" s="12"/>
      <c r="D69" s="12"/>
      <c r="E69" s="12"/>
      <c r="F69" s="11"/>
      <c r="G69" s="11"/>
      <c r="H69" s="11"/>
      <c r="I69" s="11"/>
    </row>
    <row r="70" spans="1:9">
      <c r="B70" s="12"/>
      <c r="C70" s="12"/>
      <c r="D70" s="12"/>
      <c r="E70" s="12"/>
      <c r="F70" s="11"/>
      <c r="G70" s="11"/>
      <c r="H70" s="11"/>
      <c r="I70" s="11"/>
    </row>
    <row r="71" spans="1:9" s="48" customFormat="1" ht="6.75">
      <c r="A71" s="45" t="s">
        <v>383</v>
      </c>
      <c r="B71" s="46"/>
      <c r="C71" s="46"/>
      <c r="D71" s="46"/>
      <c r="E71" s="46"/>
      <c r="F71" s="47"/>
      <c r="G71" s="47"/>
      <c r="H71" s="47"/>
      <c r="I71" s="47"/>
    </row>
    <row r="72" spans="1:9" ht="11.45" customHeight="1">
      <c r="A72" s="120" t="s">
        <v>17</v>
      </c>
      <c r="B72" s="258"/>
      <c r="C72" s="258"/>
      <c r="D72" s="258"/>
      <c r="E72" s="258"/>
      <c r="F72" s="258"/>
      <c r="G72" s="258"/>
      <c r="H72" s="258"/>
      <c r="I72" s="258"/>
    </row>
    <row r="73" spans="1:9">
      <c r="A73" s="120" t="s">
        <v>18</v>
      </c>
      <c r="B73" s="258"/>
      <c r="C73" s="258"/>
      <c r="D73" s="258"/>
      <c r="E73" s="258"/>
      <c r="F73" s="258"/>
      <c r="G73" s="258"/>
      <c r="H73" s="258"/>
      <c r="I73" s="258"/>
    </row>
    <row r="74" spans="1:9">
      <c r="B74" s="258"/>
      <c r="C74" s="258"/>
      <c r="D74" s="258"/>
      <c r="E74" s="258"/>
      <c r="F74" s="258"/>
      <c r="G74" s="258"/>
      <c r="H74" s="258"/>
      <c r="I74" s="258"/>
    </row>
    <row r="75" spans="1:9">
      <c r="B75" s="258"/>
      <c r="C75" s="258"/>
      <c r="D75" s="258"/>
      <c r="E75" s="258"/>
      <c r="F75" s="258"/>
      <c r="G75" s="258"/>
      <c r="H75" s="258"/>
      <c r="I75" s="258"/>
    </row>
    <row r="76" spans="1:9">
      <c r="B76" s="258"/>
      <c r="C76" s="258"/>
      <c r="D76" s="258"/>
      <c r="E76" s="258"/>
      <c r="F76" s="258"/>
      <c r="G76" s="258"/>
      <c r="H76" s="258"/>
      <c r="I76" s="258"/>
    </row>
    <row r="77" spans="1:9">
      <c r="B77" s="258"/>
      <c r="C77" s="258"/>
      <c r="D77" s="258"/>
      <c r="E77" s="258"/>
      <c r="F77" s="258"/>
      <c r="G77" s="258"/>
      <c r="H77" s="258"/>
      <c r="I77" s="258"/>
    </row>
    <row r="78" spans="1:9">
      <c r="B78" s="258"/>
      <c r="C78" s="258"/>
      <c r="D78" s="258"/>
      <c r="E78" s="258"/>
      <c r="F78" s="258"/>
      <c r="G78" s="258"/>
      <c r="H78" s="258"/>
      <c r="I78" s="258"/>
    </row>
    <row r="79" spans="1:9">
      <c r="B79" s="258"/>
      <c r="C79" s="258"/>
      <c r="D79" s="258"/>
      <c r="E79" s="258"/>
      <c r="F79" s="258"/>
      <c r="G79" s="258"/>
      <c r="H79" s="258"/>
      <c r="I79" s="258"/>
    </row>
    <row r="80" spans="1:9">
      <c r="B80" s="258"/>
      <c r="C80" s="258"/>
      <c r="D80" s="258"/>
      <c r="E80" s="258"/>
      <c r="F80" s="258"/>
      <c r="G80" s="258"/>
      <c r="H80" s="258"/>
      <c r="I80" s="258"/>
    </row>
    <row r="81" spans="1:10">
      <c r="B81" s="258"/>
      <c r="C81" s="258"/>
      <c r="D81" s="258"/>
      <c r="E81" s="258"/>
      <c r="F81" s="258"/>
      <c r="G81" s="258"/>
      <c r="H81" s="258"/>
      <c r="I81" s="258"/>
    </row>
    <row r="82" spans="1:10">
      <c r="B82" s="258"/>
      <c r="C82" s="258"/>
      <c r="D82" s="258"/>
      <c r="E82" s="258"/>
      <c r="F82" s="258"/>
      <c r="G82" s="258"/>
      <c r="H82" s="258"/>
      <c r="I82" s="258"/>
    </row>
    <row r="83" spans="1:10">
      <c r="B83" s="258"/>
      <c r="C83" s="258"/>
      <c r="D83" s="258"/>
      <c r="E83" s="258"/>
      <c r="F83" s="258"/>
      <c r="G83" s="258"/>
      <c r="H83" s="258"/>
      <c r="I83" s="258"/>
    </row>
    <row r="84" spans="1:10">
      <c r="B84" s="258"/>
      <c r="C84" s="258"/>
      <c r="D84" s="258"/>
      <c r="E84" s="258"/>
      <c r="F84" s="258"/>
      <c r="G84" s="258"/>
      <c r="H84" s="258"/>
      <c r="I84" s="258"/>
    </row>
    <row r="85" spans="1:10">
      <c r="B85" s="258"/>
      <c r="C85" s="258"/>
      <c r="D85" s="258"/>
      <c r="E85" s="258"/>
      <c r="F85" s="258"/>
      <c r="G85" s="258"/>
      <c r="H85" s="258"/>
      <c r="I85" s="258"/>
    </row>
    <row r="86" spans="1:10">
      <c r="B86" s="258"/>
      <c r="C86" s="258"/>
      <c r="D86" s="258"/>
      <c r="E86" s="258"/>
      <c r="F86" s="258"/>
      <c r="G86" s="258"/>
      <c r="H86" s="258"/>
      <c r="I86" s="258"/>
    </row>
    <row r="87" spans="1:10">
      <c r="B87" s="258"/>
      <c r="C87" s="258"/>
      <c r="D87" s="258"/>
      <c r="E87" s="258"/>
      <c r="F87" s="258"/>
      <c r="G87" s="258"/>
      <c r="H87" s="258"/>
      <c r="I87" s="258"/>
    </row>
    <row r="88" spans="1:10">
      <c r="B88" s="258"/>
      <c r="C88" s="258"/>
      <c r="D88" s="258"/>
      <c r="E88" s="258"/>
      <c r="F88" s="258"/>
      <c r="G88" s="258"/>
      <c r="H88" s="258"/>
      <c r="I88" s="258"/>
    </row>
    <row r="89" spans="1:10">
      <c r="B89" s="258"/>
      <c r="C89" s="258"/>
      <c r="D89" s="258"/>
      <c r="E89" s="258"/>
      <c r="F89" s="258"/>
      <c r="G89" s="258"/>
      <c r="H89" s="258"/>
      <c r="I89" s="258"/>
    </row>
    <row r="90" spans="1:10">
      <c r="B90" s="258"/>
      <c r="C90" s="258"/>
      <c r="D90" s="258"/>
      <c r="E90" s="258"/>
      <c r="F90" s="258"/>
      <c r="G90" s="258"/>
      <c r="H90" s="258"/>
      <c r="I90" s="258"/>
    </row>
    <row r="91" spans="1:10">
      <c r="A91" s="41" t="s">
        <v>156</v>
      </c>
      <c r="B91" s="258"/>
      <c r="C91" s="258"/>
      <c r="D91" s="258"/>
      <c r="E91" s="258"/>
      <c r="F91" s="258"/>
      <c r="G91" s="258"/>
      <c r="H91" s="258"/>
      <c r="I91" s="258"/>
    </row>
    <row r="92" spans="1:10">
      <c r="A92" s="17"/>
      <c r="B92" s="258"/>
      <c r="C92" s="258"/>
      <c r="D92" s="258"/>
      <c r="E92" s="258"/>
      <c r="F92" s="258"/>
      <c r="G92" s="258"/>
      <c r="H92" s="258"/>
      <c r="I92" s="258"/>
    </row>
    <row r="93" spans="1:10" ht="14.45" customHeight="1">
      <c r="A93" s="50"/>
      <c r="B93" s="50"/>
      <c r="C93" s="50"/>
      <c r="D93" s="50"/>
      <c r="E93" s="50"/>
      <c r="F93" s="50"/>
      <c r="G93" s="50"/>
      <c r="H93" s="50"/>
      <c r="I93" s="50"/>
    </row>
    <row r="94" spans="1:10" ht="11.45" customHeight="1">
      <c r="A94" s="8"/>
      <c r="B94" s="8"/>
      <c r="C94" s="50"/>
      <c r="D94" s="8"/>
      <c r="E94" s="8"/>
      <c r="F94" s="8"/>
      <c r="G94" s="8"/>
      <c r="H94" s="8"/>
      <c r="I94" s="8"/>
      <c r="J94" s="230" t="s">
        <v>370</v>
      </c>
    </row>
    <row r="95" spans="1:10" ht="14.45" customHeight="1">
      <c r="A95" s="42" t="s">
        <v>162</v>
      </c>
      <c r="B95" s="49" t="s">
        <v>161</v>
      </c>
      <c r="C95" s="250"/>
      <c r="D95" s="251"/>
      <c r="E95" s="252"/>
      <c r="F95" s="50"/>
      <c r="G95" s="49" t="s">
        <v>338</v>
      </c>
      <c r="H95" s="49"/>
      <c r="I95" s="49"/>
    </row>
    <row r="96" spans="1:10">
      <c r="A96" s="107" t="str">
        <f>IF(DatumPodpisu="","","Kód: "&amp;LEFT(JmenoPrijmeniDod,2)&amp;LEFT(UliceDod,1)&amp;RIGHT(RamcovaSmlouva,3)&amp;LEFT(MestoDod,1)&amp;"-"&amp;DAY(DatumPodpisu)&amp;"."&amp;MONTH(DatumPodpisu)&amp;"."&amp;YEAR(DatumPodpisu)&amp;"-"&amp;LEFT(IcZajemce,3)&amp;RIGHT(PscDod,2)&amp;LEFT(CpDod,1))</f>
        <v/>
      </c>
      <c r="B96" s="49"/>
      <c r="C96" s="253"/>
      <c r="D96" s="254"/>
      <c r="E96" s="255"/>
      <c r="F96" s="50"/>
      <c r="G96" s="50"/>
      <c r="H96" s="50"/>
      <c r="I96" s="50"/>
    </row>
    <row r="97" spans="1:9">
      <c r="A97" s="44"/>
      <c r="B97" s="44"/>
      <c r="C97" s="44"/>
      <c r="D97" s="44"/>
      <c r="E97" s="44"/>
      <c r="F97" s="44"/>
      <c r="G97" s="44"/>
      <c r="H97" s="44"/>
      <c r="I97" s="44"/>
    </row>
    <row r="98" spans="1:9">
      <c r="A98" s="44"/>
      <c r="B98" s="44"/>
      <c r="C98" s="44"/>
      <c r="D98" s="44"/>
      <c r="E98" s="44"/>
      <c r="F98" s="44"/>
      <c r="G98" s="44"/>
      <c r="H98" s="44"/>
      <c r="I98" s="44"/>
    </row>
    <row r="99" spans="1:9">
      <c r="A99" s="44"/>
      <c r="B99" s="44"/>
      <c r="C99" s="44"/>
      <c r="D99" s="44"/>
      <c r="E99" s="44"/>
      <c r="F99" s="44"/>
      <c r="G99" s="44"/>
      <c r="H99" s="44"/>
      <c r="I99" s="44"/>
    </row>
  </sheetData>
  <sheetProtection algorithmName="SHA-512" hashValue="5btdlL+PEc7g2iMPU1BGZHdBxMjMQbRLgvmLzehbQ8JMmNaBUNEvSpfmRa4jdZ+nrWmgFAtu7N4RvXnAaNbKcQ==" saltValue="4k7sLtphH6/ZclNhM+q1Ow==" spinCount="100000" sheet="1" objects="1" scenarios="1"/>
  <mergeCells count="11">
    <mergeCell ref="C16:E17"/>
    <mergeCell ref="I26:I27"/>
    <mergeCell ref="G17:I18"/>
    <mergeCell ref="A29:A30"/>
    <mergeCell ref="J7:K8"/>
    <mergeCell ref="J24:K25"/>
    <mergeCell ref="C95:E96"/>
    <mergeCell ref="B30:E30"/>
    <mergeCell ref="B72:E92"/>
    <mergeCell ref="F72:I92"/>
    <mergeCell ref="F30:I30"/>
  </mergeCells>
  <conditionalFormatting sqref="B28">
    <cfRule type="expression" dxfId="120" priority="24">
      <formula>$B$28="Všechna povinná pole formuláře jsou vyplněna"</formula>
    </cfRule>
    <cfRule type="containsText" dxfId="119" priority="29" operator="containsText" text="Vyplňte, prosím, ještě datum podpisu ve spodní části formuláře">
      <formula>NOT(ISERROR(SEARCH("Vyplňte, prosím, ještě datum podpisu ve spodní části formuláře",B28)))</formula>
    </cfRule>
    <cfRule type="containsText" dxfId="118" priority="34" operator="containsText" text="Nejsou">
      <formula>NOT(ISERROR(SEARCH("Nejsou",B28)))</formula>
    </cfRule>
  </conditionalFormatting>
  <conditionalFormatting sqref="G21">
    <cfRule type="expression" dxfId="117" priority="13">
      <formula>AND($I$26=kuryr_value,delivery_kontrola&gt;0,$G$21="")</formula>
    </cfRule>
  </conditionalFormatting>
  <conditionalFormatting sqref="I22">
    <cfRule type="expression" dxfId="116" priority="12">
      <formula>AND(I26&lt;&gt;"",delivery_kontrola&gt;0,$I$22="")</formula>
    </cfRule>
  </conditionalFormatting>
  <conditionalFormatting sqref="I23">
    <cfRule type="expression" dxfId="115" priority="11">
      <formula>AND($I$26&lt;&gt;"",delivery_kontrola&gt;0,$I$23="")</formula>
    </cfRule>
  </conditionalFormatting>
  <conditionalFormatting sqref="I24">
    <cfRule type="expression" dxfId="114" priority="10">
      <formula>AND($I$26&lt;&gt;"",delivery_kontrola&gt;0,$I$24="")</formula>
    </cfRule>
  </conditionalFormatting>
  <conditionalFormatting sqref="I26">
    <cfRule type="expression" dxfId="113" priority="9">
      <formula>AND(delivery_kontrola&gt;0,$I$26="")</formula>
    </cfRule>
  </conditionalFormatting>
  <conditionalFormatting sqref="I25">
    <cfRule type="expression" dxfId="112" priority="8">
      <formula>AND($I$26&lt;&gt;"",delivery_kontrola&gt;0,$I$25="")</formula>
    </cfRule>
  </conditionalFormatting>
  <conditionalFormatting sqref="C95:E96">
    <cfRule type="containsBlanks" dxfId="111" priority="35">
      <formula>LEN(TRIM(C95))=0</formula>
    </cfRule>
  </conditionalFormatting>
  <conditionalFormatting sqref="I5 C16:E17 E20 E22:E23 C25 E26">
    <cfRule type="containsBlanks" dxfId="110" priority="5">
      <formula>LEN(TRIM(C5))=0</formula>
    </cfRule>
  </conditionalFormatting>
  <conditionalFormatting sqref="I20">
    <cfRule type="expression" dxfId="109" priority="3">
      <formula>AND($I$26=kuryr_value,delivery_kontrola&gt;0,$I$20="")</formula>
    </cfRule>
  </conditionalFormatting>
  <conditionalFormatting sqref="I19">
    <cfRule type="expression" dxfId="108" priority="1">
      <formula>AND($I$26&lt;&gt;"",delivery_kontrola&gt;0,$I$19="")</formula>
    </cfRule>
  </conditionalFormatting>
  <dataValidations xWindow="1364" yWindow="456" count="13">
    <dataValidation type="textLength" operator="equal" allowBlank="1" showInputMessage="1" showErrorMessage="1" sqref="D24" xr:uid="{00000000-0002-0000-0000-000000000000}">
      <formula1>8</formula1>
    </dataValidation>
    <dataValidation type="custom" allowBlank="1" showErrorMessage="1" errorTitle="chyba" error="Zadejte prosím 5ti místné číslo PSČ " sqref="I23" xr:uid="{00000000-0002-0000-0000-000001000000}">
      <formula1>AND(LEN($I23)=5,ISNUMBER(VALUE(MID($I23,1,1))),ISNUMBER(VALUE(MID($I23,2,1))),ISNUMBER(VALUE(MID($I23,3,1))),ISNUMBER(VALUE(MID($I23,4,1))),ISNUMBER(VALUE(MID($I23,4,1))),ISNUMBER(VALUE(MID($I23,5,1))))</formula1>
    </dataValidation>
    <dataValidation type="date" operator="greaterThan" allowBlank="1" showInputMessage="1" showErrorMessage="1" errorTitle="Chyba" error="je třeba zadat datum narození ve formátu dd.mm.rrrr" promptTitle="Informace" prompt="Datum narození zájemce, pokud je oprávněnou osobou Fyzická osoba" sqref="E24" xr:uid="{00000000-0002-0000-0000-000003000000}">
      <formula1>1</formula1>
    </dataValidation>
    <dataValidation type="textLength" operator="equal" allowBlank="1" showInputMessage="1" showErrorMessage="1" errorTitle="Chyba" error="Je třeba zadat IČO (8číslic)" promptTitle="Informace" prompt="Je třeba zadat IČO (8číslic)" sqref="C25" xr:uid="{00000000-0002-0000-0000-000004000000}">
      <formula1>8</formula1>
    </dataValidation>
    <dataValidation type="textLength" allowBlank="1" showInputMessage="1" showErrorMessage="1" errorTitle="Chyba" error="Obchodní firma v dodací adrese může mít maximálně 35 znaků (omezení délky tisku na dodacím listě)" promptTitle="Informace" prompt="Obchodní firma v dodací adrese může mít maximálně 35 znaků (omezení délky tisku na dodacím listě), při delšího údaje se tedy text zkrátí." sqref="G17:I18" xr:uid="{00000000-0002-0000-0000-000005000000}">
      <formula1>0</formula1>
      <formula2>35</formula2>
    </dataValidation>
    <dataValidation type="date" allowBlank="1" showInputMessage="1" showErrorMessage="1" errorTitle="Chyba" error="Je třeba zadat platné datum. Datum nesmí být v minulosti." promptTitle="Info" prompt="Zadejte, prosím, datum podpisu formuláře." sqref="C95:E96" xr:uid="{00000000-0002-0000-0000-000008000000}">
      <formula1>Today</formula1>
      <formula2>57711</formula2>
    </dataValidation>
    <dataValidation type="list" allowBlank="1" showErrorMessage="1" sqref="I26" xr:uid="{00000000-0002-0000-0000-000009000000}">
      <formula1>delivery_parnter</formula1>
    </dataValidation>
    <dataValidation type="list" allowBlank="1" showInputMessage="1" showErrorMessage="1" errorTitle="Chyba" error="Je třeba vybrat ANO nebo NE." promptTitle="Registr smluv" prompt="Označte „Ano“ v případě, že podmiňuje-li zákon č. 340/2015 Sb., o registru smluv, ve znění pozdějších předpisů, nabytí účinnosti Účastnické smlouvy jejím uveřejněním v registru smluv. V opačném případě označte „Ne“_x000a_" sqref="E26" xr:uid="{DDCED436-9C85-473A-B2C6-EEE6CBAD14AC}">
      <formula1>ANO_NE</formula1>
    </dataValidation>
    <dataValidation type="custom" allowBlank="1" showInputMessage="1" showErrorMessage="1" errorTitle="Chyba" error="E-mail musí mít max. 40 znaků a správný formát." promptTitle="E-mail" prompt="Zadejte e-mail max. 40 znaků ve správném formátu (něco@něco.něco.něco)" sqref="I25" xr:uid="{CEFA1E5C-1019-40E2-8A88-02E02EF654F4}">
      <formula1>AND(FIND("@",I25)&gt;0,IFERROR(FIND("@",I25,FIND("@",I25)+1),0)=0,FIND(".",I25,FIND("@",I25))&gt;0,IFERROR(FIND(".",I25,FIND(".",I25,FIND(".",I25,FIND("@",I25))+1)+1),0)=0,LEN(I25)&gt;5,LEN(I25)&lt;41,LEN(I25)&gt;FIND(".",I25,FIND("@",I25))+1)</formula1>
    </dataValidation>
    <dataValidation type="custom" allowBlank="1" showInputMessage="1" showErrorMessage="1" error="Zadejte prosím 9 místné tel. číslo " promptTitle="tel. číslo" prompt="Zadejte, prosím, devítimístné tel. číslo." sqref="I24" xr:uid="{8DF9C776-7005-4411-AE0D-8B92E53D4FA4}">
      <formula1>AND(ISNUMBER(VALUE(MID(TelefonDod,1,9))),LEN(TelefonDod)=9)</formula1>
    </dataValidation>
    <dataValidation type="custom" allowBlank="1" showErrorMessage="1" error="Zadejte prosím 5ti místné číslo PSČ " sqref="E23" xr:uid="{00000000-0002-0000-0000-000007000000}">
      <formula1>AND(LEN($E23)=5,ISNUMBER(VALUE(MID($E23,1,1))),ISNUMBER(VALUE(MID($E23,2,1))),ISNUMBER(VALUE(MID($E23,3,1))),ISNUMBER(VALUE(MID($E23,4,1))),ISNUMBER(VALUE(MID($E23,4,1))),ISNUMBER(VALUE(MID($E23,5,1))))</formula1>
    </dataValidation>
    <dataValidation allowBlank="1" showInputMessage="1" showErrorMessage="1" promptTitle="Jméno, příjmení" prompt="Vyplňte, prosím, identifikační údaje osoby oprávněné jednat jménem Zájemce." sqref="E18" xr:uid="{0D83F57F-DD38-4BF3-B4D7-77EA578276A3}"/>
    <dataValidation type="custom" allowBlank="1" showInputMessage="1" showErrorMessage="1" sqref="I5" xr:uid="{BFC6BFF7-0EB0-4A4F-8435-5D8134532352}">
      <formula1>ISNUMBER(VALUE(I5))</formula1>
    </dataValidation>
  </dataValidations>
  <hyperlinks>
    <hyperlink ref="B6" r:id="rId1" display="mailto:business@t-mobile.cz" xr:uid="{00000000-0004-0000-0000-000000000000}"/>
    <hyperlink ref="B7" r:id="rId2" display="http://www.t-mobile.cz/" xr:uid="{00000000-0004-0000-0000-000001000000}"/>
    <hyperlink ref="J94" location="nahoru" display="nahoru k hlavičce" xr:uid="{EC5FDDF0-4C21-4917-A20B-E26756311880}"/>
    <hyperlink ref="J28" location="auto_kod" display="dolů k podpisové části " xr:uid="{41900460-D354-484A-A4BA-5433ABEC2FB4}"/>
  </hyperlinks>
  <pageMargins left="0.39370078740157483" right="0.39370078740157483" top="0.31496062992125984" bottom="0.43307086614173229" header="0.31496062992125984" footer="0.31496062992125984"/>
  <pageSetup paperSize="9" scale="97" orientation="portrait" r:id="rId3"/>
  <headerFooter differentFirst="1">
    <oddFooter>&amp;C&amp;K00-025Strana&amp;P/&amp;N&amp;R&amp;10&amp;KFF0000Symbol * označuje povinné pole</oddFooter>
    <firstFooter>&amp;C&amp;K00-036Strana&amp;P/&amp;N&amp;R&amp;KFF0000Symbol * označuje povinné pole</firstFooter>
  </headerFooter>
  <rowBreaks count="1" manualBreakCount="1">
    <brk id="30"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98" r:id="rId6" name="Check Box 74">
              <controlPr defaultSize="0" autoFill="0" autoLine="0" autoPict="0">
                <anchor moveWithCells="1">
                  <from>
                    <xdr:col>0</xdr:col>
                    <xdr:colOff>123825</xdr:colOff>
                    <xdr:row>60</xdr:row>
                    <xdr:rowOff>19050</xdr:rowOff>
                  </from>
                  <to>
                    <xdr:col>2</xdr:col>
                    <xdr:colOff>114300</xdr:colOff>
                    <xdr:row>61</xdr:row>
                    <xdr:rowOff>85725</xdr:rowOff>
                  </to>
                </anchor>
              </controlPr>
            </control>
          </mc:Choice>
        </mc:AlternateContent>
        <mc:AlternateContent xmlns:mc="http://schemas.openxmlformats.org/markup-compatibility/2006">
          <mc:Choice Requires="x14">
            <control shapeId="1100" r:id="rId7" name="Check Box 76">
              <controlPr defaultSize="0" autoFill="0" autoLine="0" autoPict="0">
                <anchor moveWithCells="1">
                  <from>
                    <xdr:col>4</xdr:col>
                    <xdr:colOff>476250</xdr:colOff>
                    <xdr:row>60</xdr:row>
                    <xdr:rowOff>19050</xdr:rowOff>
                  </from>
                  <to>
                    <xdr:col>5</xdr:col>
                    <xdr:colOff>352425</xdr:colOff>
                    <xdr:row>61</xdr:row>
                    <xdr:rowOff>85725</xdr:rowOff>
                  </to>
                </anchor>
              </controlPr>
            </control>
          </mc:Choice>
        </mc:AlternateContent>
        <mc:AlternateContent xmlns:mc="http://schemas.openxmlformats.org/markup-compatibility/2006">
          <mc:Choice Requires="x14">
            <control shapeId="1101" r:id="rId8" name="Check Box 77">
              <controlPr defaultSize="0" autoFill="0" autoLine="0" autoPict="0">
                <anchor moveWithCells="1">
                  <from>
                    <xdr:col>8</xdr:col>
                    <xdr:colOff>200025</xdr:colOff>
                    <xdr:row>60</xdr:row>
                    <xdr:rowOff>19050</xdr:rowOff>
                  </from>
                  <to>
                    <xdr:col>8</xdr:col>
                    <xdr:colOff>800100</xdr:colOff>
                    <xdr:row>61</xdr:row>
                    <xdr:rowOff>85725</xdr:rowOff>
                  </to>
                </anchor>
              </controlPr>
            </control>
          </mc:Choice>
        </mc:AlternateContent>
        <mc:AlternateContent xmlns:mc="http://schemas.openxmlformats.org/markup-compatibility/2006">
          <mc:Choice Requires="x14">
            <control shapeId="1102" r:id="rId9" name="Check Box 78">
              <controlPr defaultSize="0" autoFill="0" autoLine="0" autoPict="0">
                <anchor moveWithCells="1">
                  <from>
                    <xdr:col>0</xdr:col>
                    <xdr:colOff>133350</xdr:colOff>
                    <xdr:row>62</xdr:row>
                    <xdr:rowOff>9525</xdr:rowOff>
                  </from>
                  <to>
                    <xdr:col>8</xdr:col>
                    <xdr:colOff>609600</xdr:colOff>
                    <xdr:row>63</xdr:row>
                    <xdr:rowOff>76200</xdr:rowOff>
                  </to>
                </anchor>
              </controlPr>
            </control>
          </mc:Choice>
        </mc:AlternateContent>
        <mc:AlternateContent xmlns:mc="http://schemas.openxmlformats.org/markup-compatibility/2006">
          <mc:Choice Requires="x14">
            <control shapeId="1103" r:id="rId10" name="Button 79">
              <controlPr defaultSize="0" print="0" autoFill="0" autoPict="0" macro="[0]!Button79_Click">
                <anchor moveWithCells="1" sizeWithCells="1">
                  <from>
                    <xdr:col>5</xdr:col>
                    <xdr:colOff>38100</xdr:colOff>
                    <xdr:row>15</xdr:row>
                    <xdr:rowOff>19050</xdr:rowOff>
                  </from>
                  <to>
                    <xdr:col>6</xdr:col>
                    <xdr:colOff>114300</xdr:colOff>
                    <xdr:row>15</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A7439-9272-485E-810F-9FF9CAB48B45}">
  <sheetPr codeName="Sheet9"/>
  <dimension ref="A1"/>
  <sheetViews>
    <sheetView workbookViewId="0">
      <selection activeCell="Q17" sqref="Q17"/>
    </sheetView>
  </sheetViews>
  <sheetFormatPr defaultRowHeight="15"/>
  <sheetData/>
  <sheetProtection algorithmName="SHA-512" hashValue="GcW0E8IPaZTN51mujLzoYfV3qDWa0zRHPO07lzY4sIJIIy8IWF3e82YOBWMM7PeR4BSFYS0Uep7B8no0O60Tew==" saltValue="eHRBXa4kmsDRjamVolvuTg==" spinCount="100000" sheet="1" objects="1" scenarios="1"/>
  <pageMargins left="0.39370078740157483" right="0.39370078740157483" top="0.31496062992125984" bottom="0.43307086614173229" header="0.31496062992125984" footer="0.31496062992125984"/>
  <pageSetup paperSize="9" orientation="landscape" r:id="rId1"/>
  <headerFooter>
    <oddFooter>&amp;C&amp;K00-028Strana &amp;P/&amp;N&amp;R&amp;KFF0000Symbol * označuje povinné pole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9999"/>
    <pageSetUpPr fitToPage="1"/>
  </sheetPr>
  <dimension ref="A1:V26"/>
  <sheetViews>
    <sheetView showGridLines="0" zoomScaleNormal="100" zoomScalePageLayoutView="85" workbookViewId="0">
      <pane ySplit="1" topLeftCell="A2" activePane="bottomLeft" state="frozen"/>
      <selection pane="bottomLeft" activeCell="E15" sqref="E15"/>
    </sheetView>
  </sheetViews>
  <sheetFormatPr defaultColWidth="8.85546875" defaultRowHeight="15"/>
  <cols>
    <col min="1" max="1" width="2.7109375" customWidth="1"/>
    <col min="2" max="2" width="13.140625" customWidth="1"/>
    <col min="3" max="3" width="10.7109375" customWidth="1"/>
    <col min="4" max="4" width="12" customWidth="1"/>
    <col min="5" max="5" width="12.5703125" customWidth="1"/>
    <col min="6" max="6" width="5.140625" customWidth="1"/>
    <col min="7" max="7" width="4.28515625" customWidth="1"/>
    <col min="8" max="8" width="13.7109375" customWidth="1"/>
    <col min="9" max="9" width="7.140625" customWidth="1"/>
    <col min="10" max="10" width="4.140625" customWidth="1"/>
    <col min="11" max="11" width="5.42578125" customWidth="1"/>
    <col min="12" max="12" width="11.140625" customWidth="1"/>
    <col min="13" max="13" width="5.140625" customWidth="1"/>
    <col min="14" max="14" width="6" style="51" customWidth="1"/>
    <col min="15" max="15" width="4.28515625" customWidth="1"/>
    <col min="16" max="16" width="17.7109375" customWidth="1"/>
    <col min="17" max="17" width="13.140625" customWidth="1"/>
    <col min="18" max="18" width="10.7109375" customWidth="1"/>
    <col min="19" max="19" width="4.28515625" customWidth="1"/>
    <col min="20" max="20" width="4.42578125" customWidth="1"/>
    <col min="22" max="22" width="90.28515625" customWidth="1"/>
  </cols>
  <sheetData>
    <row r="1" spans="1:22" ht="133.5" customHeight="1">
      <c r="A1" s="9" t="s">
        <v>194</v>
      </c>
      <c r="B1" s="126" t="s">
        <v>320</v>
      </c>
      <c r="C1" s="126" t="s">
        <v>317</v>
      </c>
      <c r="D1" s="126" t="s">
        <v>115</v>
      </c>
      <c r="E1" s="126" t="s">
        <v>116</v>
      </c>
      <c r="F1" s="126" t="s">
        <v>117</v>
      </c>
      <c r="G1" s="130" t="s">
        <v>118</v>
      </c>
      <c r="H1" s="126" t="s">
        <v>119</v>
      </c>
      <c r="I1" s="126" t="s">
        <v>120</v>
      </c>
      <c r="J1" s="97" t="s">
        <v>121</v>
      </c>
      <c r="K1" s="279" t="s">
        <v>318</v>
      </c>
      <c r="L1" s="280"/>
      <c r="M1" s="102" t="s">
        <v>319</v>
      </c>
      <c r="N1" s="133" t="s">
        <v>178</v>
      </c>
      <c r="O1" s="9" t="s">
        <v>381</v>
      </c>
      <c r="P1" s="126" t="s">
        <v>380</v>
      </c>
      <c r="Q1" s="9" t="s">
        <v>382</v>
      </c>
      <c r="R1" s="9" t="s">
        <v>122</v>
      </c>
      <c r="S1" s="9" t="s">
        <v>277</v>
      </c>
      <c r="T1" s="54" t="s">
        <v>193</v>
      </c>
      <c r="U1" s="281" t="s">
        <v>343</v>
      </c>
      <c r="V1" s="282"/>
    </row>
    <row r="2" spans="1:22">
      <c r="A2" s="127" t="str">
        <f>IF(COUNTIF($B$2:$B$21,B2)&gt;1,"!","")</f>
        <v/>
      </c>
      <c r="B2" s="153"/>
      <c r="C2" s="155"/>
      <c r="D2" s="128"/>
      <c r="E2" s="128"/>
      <c r="F2" s="180"/>
      <c r="G2" s="154"/>
      <c r="H2" s="128"/>
      <c r="I2" s="124"/>
      <c r="J2" s="134"/>
      <c r="K2" s="243"/>
      <c r="L2" s="131"/>
      <c r="M2" s="132"/>
      <c r="N2" s="131"/>
      <c r="O2" s="134"/>
      <c r="P2" s="183"/>
      <c r="Q2" s="229"/>
      <c r="R2" s="135"/>
      <c r="S2" s="98"/>
      <c r="T2" s="104" t="str">
        <f>IF(U2="","OK","!")</f>
        <v>!</v>
      </c>
      <c r="U2" s="182" t="str">
        <f>IFERROR(LEFT(IF(AND(B2="",C2="",D2="",E2="",F2="",H2="",I2="",J2="",P2=""),"&lt;---- Začněte vyplněním názvu fakturační skupiny v buňce B"&amp;ROW(B2)&amp;"  ",IF(B2="","Název FS, ","")&amp;IF(C2="","Jméno/kontakt, ","")&amp;IF(D2="","Příjmení/Firma, ","")&amp;IF(E2="","Ulice, ","")&amp;IF(F2="","Číslo popisné, ","")&amp;IF(H2="","Město, ","")&amp;IF(I2="","PSČ, ","")&amp;IF(J2="","Způsob úhrady, ","")&amp;IF(AND(J2="I",L2="",M2="",N2=""),"Číslo účtu, Kód banky, Limit,",IF(AND(J2="I",L2=""),"číslo účtu, ","")&amp;IF(AND(J2="I",M2=""),"Kód banky, ","")&amp;IF(AND(J2="I",N2=""),"Limit, ",""))&amp;IF(AND(J2="PP",O2="E"),"Nelze kombinovat úhradu poštovní poukázkou s elektronickým vyúčtováním, ","")&amp;IF(AND(O2="E",S2="T"),"Nelze kombinovat tištěný podrobný výpis s elektronickým vyúčtováním, ","")&amp;IF(COUNTIF($B$2:$B$101,B2)&gt;1,"Název FS musí být jedinečný, ","")&amp;IF(P2="","Vyplňte notifikační e-mail, ","")),LEN(IF(AND(B2="",C2="",D2="",E2="",F2="",H2="",I2="",J2=""),"&lt;---- Začněte vyplněním názvu fakturační skupiny v buňce B"&amp;ROW(B2)&amp;"  ",IF(B2="","Název FS, ","")&amp;IF(C2="","Jméno/kontakt, ","")&amp;IF(D2="","Příjmení/Firma, ","")&amp;IF(E2="","Ulice, ","")&amp;IF(F2="","Číslo popisné, ","")&amp;IF(H2="","Město, ","")&amp;IF(I2="","PSČ, ","")&amp;IF(J2="","Způsob úhrady, ","")&amp;IF(AND(J2="I",L2="",M2="",N2=""),"Číslo účtu, Kód banky, Limit,",IF(AND(J2="I",L2=""),"číslo účtu, ","")&amp;IF(AND(J2="I",M2=""),"Kód banky, ","")&amp;IF(AND(J2="I",N2=""),"Limit, ",""))&amp;IF(AND(J2="PP",O2="E"),"Nelze kombinovat úhradu poštovní poukázkou s elektronickým vyúčtováním, ","")&amp;IF(AND(O2="E",S2="T"),"Nelze kombinovat tištěný podrobný výpis s elektronickým vyúčtováním, ","")&amp;IF(COUNTIF($B$2:$B$101,B2)&gt;1,"Název FS musí být jedinečný, ","")&amp;IF(P2="","Vyplňte notifikační e-mail, ","")))-2),"")</f>
        <v>&lt;---- Začněte vyplněním názvu fakturační skupiny v buňce B2</v>
      </c>
    </row>
    <row r="3" spans="1:22">
      <c r="A3" s="127" t="str">
        <f t="shared" ref="A3:A21" si="0">IF(COUNTIF($B$2:$B$21,B3)&gt;1,"!","")</f>
        <v/>
      </c>
      <c r="B3" s="167"/>
      <c r="C3" s="178"/>
      <c r="D3" s="179"/>
      <c r="E3" s="179"/>
      <c r="F3" s="181"/>
      <c r="G3" s="136"/>
      <c r="H3" s="179"/>
      <c r="I3" s="168"/>
      <c r="J3" s="134"/>
      <c r="K3" s="243"/>
      <c r="L3" s="244"/>
      <c r="M3" s="132"/>
      <c r="N3" s="244"/>
      <c r="O3" s="134"/>
      <c r="P3" s="245"/>
      <c r="Q3" s="138"/>
      <c r="R3" s="135"/>
      <c r="S3" s="98"/>
      <c r="T3" s="104" t="str">
        <f t="shared" ref="T3:T21" si="1">IF(U3="","OK","!")</f>
        <v>!</v>
      </c>
      <c r="U3" s="182" t="str">
        <f t="shared" ref="U3:U21" si="2">IFERROR(LEFT(IF(AND(B3="",C3="",D3="",E3="",F3="",H3="",I3="",J3="",P3=""),"&lt;---- Začněte vyplněním názvu fakturační skupiny v buňce B"&amp;ROW(B3)&amp;"  ",IF(B3="","Název FS, ","")&amp;IF(C3="","Jméno/kontakt, ","")&amp;IF(D3="","Příjmení/Firma, ","")&amp;IF(E3="","Ulice, ","")&amp;IF(F3="","Číslo popisné, ","")&amp;IF(H3="","Město, ","")&amp;IF(I3="","PSČ, ","")&amp;IF(J3="","Způsob úhrady, ","")&amp;IF(AND(J3="I",L3="",M3="",N3=""),"Číslo účtu, Kód banky, Limit,",IF(AND(J3="I",L3=""),"číslo účtu, ","")&amp;IF(AND(J3="I",M3=""),"Kód banky, ","")&amp;IF(AND(J3="I",N3=""),"Limit, ",""))&amp;IF(AND(J3="PP",O3="E"),"Nelze kombinovat úhradu poštovní poukázkou s elektronickým vyúčtováním, ","")&amp;IF(AND(O3="E",S3="T"),"Nelze kombinovat tištěný podrobný výpis s elektronickým vyúčtováním, ","")&amp;IF(COUNTIF($B$2:$B$101,B3)&gt;1,"Název FS musí být jedinečný, ","")&amp;IF(P3="","Vyplňte notifikační e-mail, ","")),LEN(IF(AND(B3="",C3="",D3="",E3="",F3="",H3="",I3="",J3=""),"&lt;---- Začněte vyplněním názvu fakturační skupiny v buňce B"&amp;ROW(B3)&amp;"  ",IF(B3="","Název FS, ","")&amp;IF(C3="","Jméno/kontakt, ","")&amp;IF(D3="","Příjmení/Firma, ","")&amp;IF(E3="","Ulice, ","")&amp;IF(F3="","Číslo popisné, ","")&amp;IF(H3="","Město, ","")&amp;IF(I3="","PSČ, ","")&amp;IF(J3="","Způsob úhrady, ","")&amp;IF(AND(J3="I",L3="",M3="",N3=""),"Číslo účtu, Kód banky, Limit,",IF(AND(J3="I",L3=""),"číslo účtu, ","")&amp;IF(AND(J3="I",M3=""),"Kód banky, ","")&amp;IF(AND(J3="I",N3=""),"Limit, ",""))&amp;IF(AND(J3="PP",O3="E"),"Nelze kombinovat úhradu poštovní poukázkou s elektronickým vyúčtováním, ","")&amp;IF(AND(O3="E",S3="T"),"Nelze kombinovat tištěný podrobný výpis s elektronickým vyúčtováním, ","")&amp;IF(COUNTIF($B$2:$B$101,B3)&gt;1,"Název FS musí být jedinečný, ","")&amp;IF(P3="","Vyplňte notifikační e-mail, ","")))-2),"")</f>
        <v>&lt;---- Začněte vyplněním názvu fakturační skupiny v buňce B3</v>
      </c>
    </row>
    <row r="4" spans="1:22">
      <c r="A4" s="127" t="str">
        <f t="shared" si="0"/>
        <v/>
      </c>
      <c r="B4" s="156"/>
      <c r="C4" s="154"/>
      <c r="D4" s="136"/>
      <c r="E4" s="136"/>
      <c r="F4" s="137"/>
      <c r="G4" s="136"/>
      <c r="H4" s="136"/>
      <c r="I4" s="138"/>
      <c r="J4" s="134"/>
      <c r="K4" s="243"/>
      <c r="L4" s="139"/>
      <c r="M4" s="132"/>
      <c r="N4" s="139"/>
      <c r="O4" s="134"/>
      <c r="P4" s="183"/>
      <c r="Q4" s="138"/>
      <c r="R4" s="135"/>
      <c r="S4" s="98"/>
      <c r="T4" s="104" t="str">
        <f t="shared" si="1"/>
        <v>!</v>
      </c>
      <c r="U4" s="182" t="str">
        <f t="shared" si="2"/>
        <v>&lt;---- Začněte vyplněním názvu fakturační skupiny v buňce B4</v>
      </c>
    </row>
    <row r="5" spans="1:22">
      <c r="A5" s="127" t="str">
        <f t="shared" si="0"/>
        <v/>
      </c>
      <c r="B5" s="156"/>
      <c r="C5" s="154"/>
      <c r="D5" s="136"/>
      <c r="E5" s="136"/>
      <c r="F5" s="137"/>
      <c r="G5" s="136"/>
      <c r="H5" s="136"/>
      <c r="I5" s="138"/>
      <c r="J5" s="134"/>
      <c r="K5" s="243"/>
      <c r="L5" s="139"/>
      <c r="M5" s="132"/>
      <c r="N5" s="139"/>
      <c r="O5" s="134"/>
      <c r="P5" s="183"/>
      <c r="Q5" s="138"/>
      <c r="R5" s="135"/>
      <c r="S5" s="98"/>
      <c r="T5" s="104" t="str">
        <f t="shared" si="1"/>
        <v>!</v>
      </c>
      <c r="U5" s="182" t="str">
        <f t="shared" si="2"/>
        <v>&lt;---- Začněte vyplněním názvu fakturační skupiny v buňce B5</v>
      </c>
    </row>
    <row r="6" spans="1:22">
      <c r="A6" s="127" t="str">
        <f t="shared" si="0"/>
        <v/>
      </c>
      <c r="B6" s="156"/>
      <c r="C6" s="154"/>
      <c r="D6" s="136"/>
      <c r="E6" s="136"/>
      <c r="F6" s="137"/>
      <c r="G6" s="136"/>
      <c r="H6" s="136"/>
      <c r="I6" s="138"/>
      <c r="J6" s="134"/>
      <c r="K6" s="243"/>
      <c r="L6" s="139"/>
      <c r="M6" s="132"/>
      <c r="N6" s="139"/>
      <c r="O6" s="134"/>
      <c r="P6" s="183"/>
      <c r="Q6" s="138"/>
      <c r="R6" s="135"/>
      <c r="S6" s="98"/>
      <c r="T6" s="104" t="str">
        <f t="shared" si="1"/>
        <v>!</v>
      </c>
      <c r="U6" s="182" t="str">
        <f t="shared" si="2"/>
        <v>&lt;---- Začněte vyplněním názvu fakturační skupiny v buňce B6</v>
      </c>
    </row>
    <row r="7" spans="1:22">
      <c r="A7" s="127" t="str">
        <f t="shared" si="0"/>
        <v/>
      </c>
      <c r="B7" s="156"/>
      <c r="C7" s="154"/>
      <c r="D7" s="136"/>
      <c r="E7" s="136"/>
      <c r="F7" s="137"/>
      <c r="G7" s="136"/>
      <c r="H7" s="136"/>
      <c r="I7" s="138"/>
      <c r="J7" s="134"/>
      <c r="K7" s="243"/>
      <c r="L7" s="139"/>
      <c r="M7" s="132"/>
      <c r="N7" s="139"/>
      <c r="O7" s="134"/>
      <c r="P7" s="183"/>
      <c r="Q7" s="138"/>
      <c r="R7" s="135"/>
      <c r="S7" s="98"/>
      <c r="T7" s="104" t="str">
        <f t="shared" si="1"/>
        <v>!</v>
      </c>
      <c r="U7" s="182" t="str">
        <f t="shared" si="2"/>
        <v>&lt;---- Začněte vyplněním názvu fakturační skupiny v buňce B7</v>
      </c>
    </row>
    <row r="8" spans="1:22">
      <c r="A8" s="127" t="str">
        <f t="shared" si="0"/>
        <v/>
      </c>
      <c r="B8" s="156"/>
      <c r="C8" s="154"/>
      <c r="D8" s="136"/>
      <c r="E8" s="136"/>
      <c r="F8" s="137"/>
      <c r="G8" s="136"/>
      <c r="H8" s="136"/>
      <c r="I8" s="138"/>
      <c r="J8" s="134"/>
      <c r="K8" s="243"/>
      <c r="L8" s="139"/>
      <c r="M8" s="132"/>
      <c r="N8" s="139"/>
      <c r="O8" s="134"/>
      <c r="P8" s="183"/>
      <c r="Q8" s="138"/>
      <c r="R8" s="135"/>
      <c r="S8" s="98"/>
      <c r="T8" s="104" t="str">
        <f t="shared" si="1"/>
        <v>!</v>
      </c>
      <c r="U8" s="182" t="str">
        <f t="shared" si="2"/>
        <v>&lt;---- Začněte vyplněním názvu fakturační skupiny v buňce B8</v>
      </c>
    </row>
    <row r="9" spans="1:22">
      <c r="A9" s="127" t="str">
        <f t="shared" si="0"/>
        <v/>
      </c>
      <c r="B9" s="156"/>
      <c r="C9" s="154"/>
      <c r="D9" s="136"/>
      <c r="E9" s="136"/>
      <c r="F9" s="137"/>
      <c r="G9" s="136"/>
      <c r="H9" s="136"/>
      <c r="I9" s="138"/>
      <c r="J9" s="134"/>
      <c r="K9" s="243"/>
      <c r="L9" s="139"/>
      <c r="M9" s="132"/>
      <c r="N9" s="139"/>
      <c r="O9" s="134"/>
      <c r="P9" s="183"/>
      <c r="Q9" s="138"/>
      <c r="R9" s="135"/>
      <c r="S9" s="98"/>
      <c r="T9" s="104" t="str">
        <f t="shared" si="1"/>
        <v>!</v>
      </c>
      <c r="U9" s="182" t="str">
        <f t="shared" si="2"/>
        <v>&lt;---- Začněte vyplněním názvu fakturační skupiny v buňce B9</v>
      </c>
    </row>
    <row r="10" spans="1:22">
      <c r="A10" s="127" t="str">
        <f t="shared" si="0"/>
        <v/>
      </c>
      <c r="B10" s="156"/>
      <c r="C10" s="154"/>
      <c r="D10" s="136"/>
      <c r="E10" s="136"/>
      <c r="F10" s="137"/>
      <c r="G10" s="136"/>
      <c r="H10" s="136"/>
      <c r="I10" s="138"/>
      <c r="J10" s="134"/>
      <c r="K10" s="243"/>
      <c r="L10" s="139"/>
      <c r="M10" s="132"/>
      <c r="N10" s="139"/>
      <c r="O10" s="134"/>
      <c r="P10" s="183"/>
      <c r="Q10" s="138"/>
      <c r="R10" s="135"/>
      <c r="S10" s="98"/>
      <c r="T10" s="104" t="str">
        <f t="shared" si="1"/>
        <v>!</v>
      </c>
      <c r="U10" s="182" t="str">
        <f t="shared" si="2"/>
        <v>&lt;---- Začněte vyplněním názvu fakturační skupiny v buňce B10</v>
      </c>
    </row>
    <row r="11" spans="1:22">
      <c r="A11" s="127" t="str">
        <f t="shared" si="0"/>
        <v/>
      </c>
      <c r="B11" s="156"/>
      <c r="C11" s="154"/>
      <c r="D11" s="136"/>
      <c r="E11" s="136"/>
      <c r="F11" s="137"/>
      <c r="G11" s="136"/>
      <c r="H11" s="136"/>
      <c r="I11" s="138"/>
      <c r="J11" s="134"/>
      <c r="K11" s="243"/>
      <c r="L11" s="139"/>
      <c r="M11" s="132"/>
      <c r="N11" s="139"/>
      <c r="O11" s="134"/>
      <c r="P11" s="183"/>
      <c r="Q11" s="138"/>
      <c r="R11" s="135"/>
      <c r="S11" s="98"/>
      <c r="T11" s="104" t="str">
        <f t="shared" si="1"/>
        <v>!</v>
      </c>
      <c r="U11" s="182" t="str">
        <f t="shared" si="2"/>
        <v>&lt;---- Začněte vyplněním názvu fakturační skupiny v buňce B11</v>
      </c>
    </row>
    <row r="12" spans="1:22">
      <c r="A12" s="127" t="str">
        <f t="shared" si="0"/>
        <v/>
      </c>
      <c r="B12" s="156"/>
      <c r="C12" s="154"/>
      <c r="D12" s="136"/>
      <c r="E12" s="136"/>
      <c r="F12" s="137"/>
      <c r="G12" s="136"/>
      <c r="H12" s="136"/>
      <c r="I12" s="138"/>
      <c r="J12" s="134"/>
      <c r="K12" s="243"/>
      <c r="L12" s="139"/>
      <c r="M12" s="132"/>
      <c r="N12" s="139"/>
      <c r="O12" s="134"/>
      <c r="P12" s="183"/>
      <c r="Q12" s="138"/>
      <c r="R12" s="135"/>
      <c r="S12" s="98"/>
      <c r="T12" s="104" t="str">
        <f t="shared" si="1"/>
        <v>!</v>
      </c>
      <c r="U12" s="182" t="str">
        <f t="shared" si="2"/>
        <v>&lt;---- Začněte vyplněním názvu fakturační skupiny v buňce B12</v>
      </c>
    </row>
    <row r="13" spans="1:22">
      <c r="A13" s="127" t="str">
        <f t="shared" si="0"/>
        <v/>
      </c>
      <c r="B13" s="156"/>
      <c r="C13" s="154"/>
      <c r="D13" s="136"/>
      <c r="E13" s="136"/>
      <c r="F13" s="137"/>
      <c r="G13" s="136"/>
      <c r="H13" s="136"/>
      <c r="I13" s="138"/>
      <c r="J13" s="134"/>
      <c r="K13" s="243"/>
      <c r="L13" s="139"/>
      <c r="M13" s="132"/>
      <c r="N13" s="139"/>
      <c r="O13" s="134"/>
      <c r="P13" s="183"/>
      <c r="Q13" s="138"/>
      <c r="R13" s="135"/>
      <c r="S13" s="98"/>
      <c r="T13" s="104" t="str">
        <f t="shared" si="1"/>
        <v>!</v>
      </c>
      <c r="U13" s="182" t="str">
        <f t="shared" si="2"/>
        <v>&lt;---- Začněte vyplněním názvu fakturační skupiny v buňce B13</v>
      </c>
    </row>
    <row r="14" spans="1:22">
      <c r="A14" s="127" t="str">
        <f t="shared" si="0"/>
        <v/>
      </c>
      <c r="B14" s="156"/>
      <c r="C14" s="154"/>
      <c r="D14" s="136"/>
      <c r="E14" s="136"/>
      <c r="F14" s="137"/>
      <c r="G14" s="136"/>
      <c r="H14" s="136"/>
      <c r="I14" s="138"/>
      <c r="J14" s="134"/>
      <c r="K14" s="243"/>
      <c r="L14" s="139"/>
      <c r="M14" s="132"/>
      <c r="N14" s="139"/>
      <c r="O14" s="134"/>
      <c r="P14" s="183"/>
      <c r="Q14" s="138"/>
      <c r="R14" s="135"/>
      <c r="S14" s="98"/>
      <c r="T14" s="104" t="str">
        <f t="shared" si="1"/>
        <v>!</v>
      </c>
      <c r="U14" s="182" t="str">
        <f t="shared" si="2"/>
        <v>&lt;---- Začněte vyplněním názvu fakturační skupiny v buňce B14</v>
      </c>
    </row>
    <row r="15" spans="1:22">
      <c r="A15" s="127" t="str">
        <f t="shared" si="0"/>
        <v/>
      </c>
      <c r="B15" s="156"/>
      <c r="C15" s="154"/>
      <c r="D15" s="136"/>
      <c r="E15" s="136"/>
      <c r="F15" s="137"/>
      <c r="G15" s="136"/>
      <c r="H15" s="136"/>
      <c r="I15" s="138"/>
      <c r="J15" s="134"/>
      <c r="K15" s="243"/>
      <c r="L15" s="139"/>
      <c r="M15" s="132"/>
      <c r="N15" s="139"/>
      <c r="O15" s="134"/>
      <c r="P15" s="183"/>
      <c r="Q15" s="138"/>
      <c r="R15" s="135"/>
      <c r="S15" s="98"/>
      <c r="T15" s="104" t="str">
        <f t="shared" si="1"/>
        <v>!</v>
      </c>
      <c r="U15" s="182" t="str">
        <f t="shared" si="2"/>
        <v>&lt;---- Začněte vyplněním názvu fakturační skupiny v buňce B15</v>
      </c>
    </row>
    <row r="16" spans="1:22">
      <c r="A16" s="127" t="str">
        <f t="shared" si="0"/>
        <v/>
      </c>
      <c r="B16" s="156"/>
      <c r="C16" s="154"/>
      <c r="D16" s="136"/>
      <c r="E16" s="136"/>
      <c r="F16" s="137"/>
      <c r="G16" s="136"/>
      <c r="H16" s="136"/>
      <c r="I16" s="138"/>
      <c r="J16" s="134"/>
      <c r="K16" s="243"/>
      <c r="L16" s="139"/>
      <c r="M16" s="132"/>
      <c r="N16" s="139"/>
      <c r="O16" s="134"/>
      <c r="P16" s="183"/>
      <c r="Q16" s="138"/>
      <c r="R16" s="135"/>
      <c r="S16" s="98"/>
      <c r="T16" s="104" t="str">
        <f t="shared" si="1"/>
        <v>!</v>
      </c>
      <c r="U16" s="182" t="str">
        <f t="shared" si="2"/>
        <v>&lt;---- Začněte vyplněním názvu fakturační skupiny v buňce B16</v>
      </c>
    </row>
    <row r="17" spans="1:21">
      <c r="A17" s="127" t="str">
        <f t="shared" si="0"/>
        <v/>
      </c>
      <c r="B17" s="156"/>
      <c r="C17" s="154"/>
      <c r="D17" s="136"/>
      <c r="E17" s="136"/>
      <c r="F17" s="137"/>
      <c r="G17" s="136"/>
      <c r="H17" s="136"/>
      <c r="I17" s="138"/>
      <c r="J17" s="134"/>
      <c r="K17" s="243"/>
      <c r="L17" s="139"/>
      <c r="M17" s="132"/>
      <c r="N17" s="139"/>
      <c r="O17" s="134"/>
      <c r="P17" s="183"/>
      <c r="Q17" s="138"/>
      <c r="R17" s="135"/>
      <c r="S17" s="98"/>
      <c r="T17" s="104" t="str">
        <f t="shared" si="1"/>
        <v>!</v>
      </c>
      <c r="U17" s="182" t="str">
        <f t="shared" si="2"/>
        <v>&lt;---- Začněte vyplněním názvu fakturační skupiny v buňce B17</v>
      </c>
    </row>
    <row r="18" spans="1:21">
      <c r="A18" s="127" t="str">
        <f t="shared" si="0"/>
        <v/>
      </c>
      <c r="B18" s="156"/>
      <c r="C18" s="154"/>
      <c r="D18" s="136"/>
      <c r="E18" s="136"/>
      <c r="F18" s="137"/>
      <c r="G18" s="136"/>
      <c r="H18" s="136"/>
      <c r="I18" s="138"/>
      <c r="J18" s="134"/>
      <c r="K18" s="243"/>
      <c r="L18" s="139"/>
      <c r="M18" s="132"/>
      <c r="N18" s="139"/>
      <c r="O18" s="134"/>
      <c r="P18" s="183"/>
      <c r="Q18" s="138"/>
      <c r="R18" s="135"/>
      <c r="S18" s="98"/>
      <c r="T18" s="104" t="str">
        <f t="shared" si="1"/>
        <v>!</v>
      </c>
      <c r="U18" s="182" t="str">
        <f t="shared" si="2"/>
        <v>&lt;---- Začněte vyplněním názvu fakturační skupiny v buňce B18</v>
      </c>
    </row>
    <row r="19" spans="1:21">
      <c r="A19" s="127" t="str">
        <f t="shared" si="0"/>
        <v/>
      </c>
      <c r="B19" s="156"/>
      <c r="C19" s="154"/>
      <c r="D19" s="136"/>
      <c r="E19" s="136"/>
      <c r="F19" s="137"/>
      <c r="G19" s="136"/>
      <c r="H19" s="136"/>
      <c r="I19" s="138"/>
      <c r="J19" s="134"/>
      <c r="K19" s="243"/>
      <c r="L19" s="139"/>
      <c r="M19" s="132"/>
      <c r="N19" s="139"/>
      <c r="O19" s="134"/>
      <c r="P19" s="183"/>
      <c r="Q19" s="138"/>
      <c r="R19" s="135"/>
      <c r="S19" s="98"/>
      <c r="T19" s="104" t="str">
        <f t="shared" si="1"/>
        <v>!</v>
      </c>
      <c r="U19" s="182" t="str">
        <f t="shared" si="2"/>
        <v>&lt;---- Začněte vyplněním názvu fakturační skupiny v buňce B19</v>
      </c>
    </row>
    <row r="20" spans="1:21">
      <c r="A20" s="127" t="str">
        <f t="shared" si="0"/>
        <v/>
      </c>
      <c r="B20" s="156"/>
      <c r="C20" s="154"/>
      <c r="D20" s="136"/>
      <c r="E20" s="136"/>
      <c r="F20" s="137"/>
      <c r="G20" s="136"/>
      <c r="H20" s="136"/>
      <c r="I20" s="138"/>
      <c r="J20" s="134"/>
      <c r="K20" s="243"/>
      <c r="L20" s="139"/>
      <c r="M20" s="132"/>
      <c r="N20" s="139"/>
      <c r="O20" s="134"/>
      <c r="P20" s="183"/>
      <c r="Q20" s="138"/>
      <c r="R20" s="135"/>
      <c r="S20" s="98"/>
      <c r="T20" s="104" t="str">
        <f t="shared" si="1"/>
        <v>!</v>
      </c>
      <c r="U20" s="182" t="str">
        <f t="shared" si="2"/>
        <v>&lt;---- Začněte vyplněním názvu fakturační skupiny v buňce B20</v>
      </c>
    </row>
    <row r="21" spans="1:21">
      <c r="A21" s="127" t="str">
        <f t="shared" si="0"/>
        <v/>
      </c>
      <c r="B21" s="153"/>
      <c r="C21" s="155"/>
      <c r="D21" s="128"/>
      <c r="E21" s="128"/>
      <c r="F21" s="129"/>
      <c r="G21" s="128"/>
      <c r="H21" s="128"/>
      <c r="I21" s="124"/>
      <c r="J21" s="134"/>
      <c r="K21" s="242"/>
      <c r="L21" s="131"/>
      <c r="M21" s="132"/>
      <c r="N21" s="131"/>
      <c r="O21" s="134"/>
      <c r="P21" s="183"/>
      <c r="Q21" s="124"/>
      <c r="R21" s="135"/>
      <c r="S21" s="98"/>
      <c r="T21" s="104" t="str">
        <f t="shared" si="1"/>
        <v>!</v>
      </c>
      <c r="U21" s="182" t="str">
        <f t="shared" si="2"/>
        <v>&lt;---- Začněte vyplněním názvu fakturační skupiny v buňce B21</v>
      </c>
    </row>
    <row r="26" spans="1:21">
      <c r="P26" s="49"/>
      <c r="Q26" s="49"/>
    </row>
  </sheetData>
  <sheetProtection algorithmName="SHA-512" hashValue="KcfK1wyWCtUsevP+bcdSD0y0JzZpsYZgnBk6fDZAiAhfkKhc/b50IXFpaiWymOXpyt3w13G6xnIfq3SWnqzqNw==" saltValue="ZF34l0cBqxl3ImjEixi6Tg==" spinCount="100000" sheet="1" objects="1" scenarios="1"/>
  <mergeCells count="2">
    <mergeCell ref="K1:L1"/>
    <mergeCell ref="U1:V1"/>
  </mergeCells>
  <phoneticPr fontId="23" type="noConversion"/>
  <conditionalFormatting sqref="A2:A21">
    <cfRule type="containsText" dxfId="107" priority="340" operator="containsText" text="!">
      <formula>NOT(ISERROR(SEARCH("!",A2)))</formula>
    </cfRule>
  </conditionalFormatting>
  <conditionalFormatting sqref="T2:T21">
    <cfRule type="expression" dxfId="106" priority="268">
      <formula>AND(T2="OK")</formula>
    </cfRule>
  </conditionalFormatting>
  <conditionalFormatting sqref="B2">
    <cfRule type="expression" dxfId="105" priority="265">
      <formula>AND(B2="")</formula>
    </cfRule>
  </conditionalFormatting>
  <conditionalFormatting sqref="C2">
    <cfRule type="expression" dxfId="104" priority="263">
      <formula>AND(B2&lt;&gt;"",C2="")</formula>
    </cfRule>
  </conditionalFormatting>
  <conditionalFormatting sqref="E2">
    <cfRule type="expression" dxfId="103" priority="261">
      <formula>AND(B2&lt;&gt;"",E2="")</formula>
    </cfRule>
  </conditionalFormatting>
  <conditionalFormatting sqref="F2">
    <cfRule type="expression" dxfId="102" priority="260">
      <formula>AND(B2&lt;&gt;"",F2="")</formula>
    </cfRule>
  </conditionalFormatting>
  <conditionalFormatting sqref="H2">
    <cfRule type="expression" dxfId="101" priority="259">
      <formula>AND(B2&lt;&gt;"",H2="")</formula>
    </cfRule>
  </conditionalFormatting>
  <conditionalFormatting sqref="I2">
    <cfRule type="expression" dxfId="100" priority="258">
      <formula>AND(B2&lt;&gt;"",I2="")</formula>
    </cfRule>
  </conditionalFormatting>
  <conditionalFormatting sqref="J2">
    <cfRule type="expression" dxfId="99" priority="251">
      <formula>AND(J2="PP",O2="E")</formula>
    </cfRule>
    <cfRule type="expression" dxfId="98" priority="257">
      <formula>AND(B2&lt;&gt;"",J2="")</formula>
    </cfRule>
  </conditionalFormatting>
  <conditionalFormatting sqref="L2">
    <cfRule type="expression" dxfId="97" priority="255">
      <formula>AND(B2&lt;&gt;"",L2="",J2="I")</formula>
    </cfRule>
  </conditionalFormatting>
  <conditionalFormatting sqref="M2">
    <cfRule type="expression" dxfId="96" priority="254">
      <formula>AND(B2&lt;&gt;"",M2="",J2="I")</formula>
    </cfRule>
  </conditionalFormatting>
  <conditionalFormatting sqref="N2">
    <cfRule type="expression" dxfId="95" priority="253">
      <formula>AND(B2&lt;&gt;"",N2="",J2="I")</formula>
    </cfRule>
  </conditionalFormatting>
  <conditionalFormatting sqref="P2">
    <cfRule type="expression" dxfId="94" priority="252">
      <formula>AND(B2&lt;&gt;"",P2="")</formula>
    </cfRule>
  </conditionalFormatting>
  <conditionalFormatting sqref="S2">
    <cfRule type="expression" dxfId="93" priority="246">
      <formula>AND(O2="E",S2="T")</formula>
    </cfRule>
  </conditionalFormatting>
  <conditionalFormatting sqref="U2:U21">
    <cfRule type="expression" dxfId="92" priority="226">
      <formula>U2="Upozornění: Pokud chcete zasílat faktury na e-mail, vyplňte notifikační e-mail a zvolte nastavení notifikace: ANO -  včetně vyúčtování."</formula>
    </cfRule>
  </conditionalFormatting>
  <conditionalFormatting sqref="R2">
    <cfRule type="expression" dxfId="91" priority="204">
      <formula>AND(OR(R2="ANO-včetně vyúčt.",R2="ANO-bez vyúčt."),O2="P")</formula>
    </cfRule>
  </conditionalFormatting>
  <conditionalFormatting sqref="D2">
    <cfRule type="expression" dxfId="90" priority="115">
      <formula>AND(B2&lt;&gt;"",D2="")</formula>
    </cfRule>
  </conditionalFormatting>
  <conditionalFormatting sqref="B3:B21">
    <cfRule type="expression" dxfId="89" priority="19">
      <formula>AND(B3="")</formula>
    </cfRule>
  </conditionalFormatting>
  <conditionalFormatting sqref="C3:C21">
    <cfRule type="expression" dxfId="88" priority="18">
      <formula>AND(B3&lt;&gt;"",C3="")</formula>
    </cfRule>
  </conditionalFormatting>
  <conditionalFormatting sqref="E3:E21">
    <cfRule type="expression" dxfId="87" priority="17">
      <formula>AND(B3&lt;&gt;"",E3="")</formula>
    </cfRule>
  </conditionalFormatting>
  <conditionalFormatting sqref="F3:F21">
    <cfRule type="expression" dxfId="86" priority="16">
      <formula>AND(B3&lt;&gt;"",F3="")</formula>
    </cfRule>
  </conditionalFormatting>
  <conditionalFormatting sqref="H3:H21">
    <cfRule type="expression" dxfId="85" priority="15">
      <formula>AND(B3&lt;&gt;"",H3="")</formula>
    </cfRule>
  </conditionalFormatting>
  <conditionalFormatting sqref="I3:I21">
    <cfRule type="expression" dxfId="84" priority="14">
      <formula>AND(B3&lt;&gt;"",I3="")</formula>
    </cfRule>
  </conditionalFormatting>
  <conditionalFormatting sqref="L3:L21">
    <cfRule type="expression" dxfId="83" priority="12">
      <formula>AND(B3&lt;&gt;"",L3="",J3="I")</formula>
    </cfRule>
  </conditionalFormatting>
  <conditionalFormatting sqref="M3:M21">
    <cfRule type="expression" dxfId="82" priority="11">
      <formula>AND(B3&lt;&gt;"",M3="",J3="I")</formula>
    </cfRule>
  </conditionalFormatting>
  <conditionalFormatting sqref="N3:N21">
    <cfRule type="expression" dxfId="81" priority="10">
      <formula>AND(B3&lt;&gt;"",N3="",J3="I")</formula>
    </cfRule>
  </conditionalFormatting>
  <conditionalFormatting sqref="S3:S21">
    <cfRule type="expression" dxfId="80" priority="7">
      <formula>AND(O3="E",S3="T")</formula>
    </cfRule>
  </conditionalFormatting>
  <conditionalFormatting sqref="R3:R21">
    <cfRule type="expression" dxfId="79" priority="6">
      <formula>AND(OR(R3="ANO-včetně vyúčt.",R3="ANO-bez vyúčt."),O3="P")</formula>
    </cfRule>
  </conditionalFormatting>
  <conditionalFormatting sqref="D3:D21">
    <cfRule type="expression" dxfId="78" priority="5">
      <formula>AND(B3&lt;&gt;"",D3="")</formula>
    </cfRule>
  </conditionalFormatting>
  <conditionalFormatting sqref="P3:P21">
    <cfRule type="expression" dxfId="77" priority="3">
      <formula>AND(B3&lt;&gt;"",P3="")</formula>
    </cfRule>
  </conditionalFormatting>
  <conditionalFormatting sqref="J3:J21">
    <cfRule type="expression" dxfId="76" priority="1">
      <formula>AND(J3="PP",O3="E")</formula>
    </cfRule>
    <cfRule type="expression" dxfId="75" priority="2">
      <formula>AND(B3&lt;&gt;"",J3="")</formula>
    </cfRule>
  </conditionalFormatting>
  <dataValidations xWindow="539" yWindow="509" count="8">
    <dataValidation type="custom" allowBlank="1" showInputMessage="1" showErrorMessage="1" errorTitle="chyba !" error="Telefonní číslo musí být bez předvolby a mít právě 9 číslic. " promptTitle="zadejte mobilní číslo" prompt="Zadejte mobilní číslo bez předvolby" sqref="Q2:Q21" xr:uid="{35FA1335-2E6B-4EF0-803D-F880AB44C483}">
      <formula1>AND(ISNUMBER(VALUE(MID(Q2,1,9))),LEN(Q2)=9)</formula1>
    </dataValidation>
    <dataValidation type="list" allowBlank="1" showInputMessage="1" showErrorMessage="1" errorTitle="Chyba!" error="Vyberte hodnotu ze seznamu." sqref="M2:M21" xr:uid="{ABC510B9-D95B-4911-9EA3-ACA4537AC3C9}">
      <formula1>bankcode</formula1>
    </dataValidation>
    <dataValidation type="textLength" allowBlank="1" showInputMessage="1" showErrorMessage="1" errorTitle="Chyba" error="Zadejte prosím 5-ti místné číslo PSČ bez mezery." promptTitle="informace" prompt="Vyplňte PSČ odpovídající adrese ve formátu XXXXX" sqref="I2:I21" xr:uid="{B0EFD919-5176-4EAB-A71E-AF791A214921}">
      <formula1>5</formula1>
      <formula2>5</formula2>
    </dataValidation>
    <dataValidation type="custom" allowBlank="1" showInputMessage="1" showErrorMessage="1" errorTitle="Chyba!" error="e-mail přesahuje délku 40 znaků nebo má chybný formát." promptTitle="zadejte e-mail" prompt="E-mail může mít délku max 40 znaků a správý formát (něco@něco.něco.něco)." sqref="P2:P21" xr:uid="{B61BFB70-C6C9-4108-B523-602DF3121C3B}">
      <formula1>AND(FIND("@",P2)&gt;0,IFERROR(FIND("@",P2,FIND("@",P2)+1),0)=0,FIND(".",P2,FIND("@",P2))&gt;0,IFERROR(FIND(".",P2,FIND(".",P2,FIND(".",P2,FIND("@",P2))+1)+1),0)=0,LEN(P2)&gt;5,LEN(P2)&lt;41,LEN(P2)&gt;FIND(".",P2,FIND("@",P2))+1)</formula1>
    </dataValidation>
    <dataValidation type="list" allowBlank="1" showInputMessage="1" errorTitle="Chyba!" error="Vyberte hodnotu ze seznamu." promptTitle="Notifikace o vyúčtování" prompt="Notifikaci o vyúčtování budete dostávat_x000a_automaticky. Do vedlejších polí zadejte_x000a_ prosím e-mail, kam Vám notifikaci a vyúčtování _x000a_zašleme, případně telefonní číslo pokud chcete i SMS" sqref="R2:R21" xr:uid="{08F8E9F7-B6B3-45D7-A354-2546AFCD9E8E}">
      <formula1>ANO</formula1>
    </dataValidation>
    <dataValidation type="list" allowBlank="1" showInputMessage="1" errorTitle="Chyba!" error="Vyberte hodnotu ze seznamu." promptTitle="Typ vyúčtování" prompt="Bude Vám vystaveno elektronické vyúčtování." sqref="O2:O21" xr:uid="{64D17E28-3C35-4553-BC0F-58D7C2655FB0}">
      <formula1>TypVyuct</formula1>
    </dataValidation>
    <dataValidation type="list" allowBlank="1" showInputMessage="1" errorTitle="Chyba!" error="Vyberte hodnotu ze seznamu." promptTitle="Podrobný výpis" prompt="Pokud si u služby zvolíte, že chcete dostávat_x000a_podrobný výpis služeb, bude součástí Vašeho_x000a_elektronického vyúčtování." sqref="S2:S21" xr:uid="{625F30BD-390B-4C7B-B183-64BC9A374C98}">
      <formula1>podrvypis</formula1>
    </dataValidation>
    <dataValidation type="list" allowBlank="1" showInputMessage="1" showErrorMessage="1" errorTitle="Chyba!" error="Vyberte hodnotu ze seznamu." promptTitle="Vyberte ze seznamu" prompt="BÚ (převod z bankovního účtu),_x000a_I (inkaso z bankovního účtu)" sqref="J2:J21" xr:uid="{11EF2C16-CC4D-446D-8205-6BFDB8324FF1}">
      <formula1>typUhrady</formula1>
    </dataValidation>
  </dataValidations>
  <pageMargins left="0.39370078740157483" right="0.39370078740157483" top="0.74803149606299213" bottom="0.43307086614173229" header="0.31496062992125984" footer="0.31496062992125984"/>
  <pageSetup scale="80" orientation="landscape" r:id="rId1"/>
  <headerFooter>
    <oddHeader xml:space="preserve">&amp;L&amp;"Arial,tučné"&amp;9Definice nových fakturačních skupin&amp;"Arial,obyčejné"
.&amp;"-,Regular"&amp;11
</oddHeader>
    <oddFooter>&amp;C&amp;K00-037Strana &amp;P/&amp;N&amp;R&amp;KFF0000Symbol * označuje povinné pole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I49"/>
  <sheetViews>
    <sheetView topLeftCell="A13" zoomScale="145" zoomScaleNormal="145" workbookViewId="0">
      <selection activeCell="L27" sqref="L27"/>
    </sheetView>
  </sheetViews>
  <sheetFormatPr defaultRowHeight="15"/>
  <sheetData>
    <row r="1" spans="1:9" ht="18">
      <c r="A1" s="31" t="s">
        <v>149</v>
      </c>
      <c r="B1" s="33"/>
      <c r="C1" s="1"/>
      <c r="D1" s="1"/>
      <c r="E1" s="1"/>
      <c r="F1" s="1"/>
      <c r="G1" s="1"/>
      <c r="H1" s="1"/>
      <c r="I1" s="1"/>
    </row>
    <row r="2" spans="1:9" ht="23.25">
      <c r="A2" s="32" t="s">
        <v>150</v>
      </c>
      <c r="B2" s="283" t="s">
        <v>180</v>
      </c>
      <c r="C2" s="283"/>
      <c r="D2" s="283"/>
      <c r="E2" s="283"/>
      <c r="F2" s="283"/>
      <c r="G2" s="283"/>
      <c r="H2" s="283"/>
      <c r="I2" s="283"/>
    </row>
    <row r="3" spans="1:9">
      <c r="A3" s="18"/>
    </row>
    <row r="4" spans="1:9">
      <c r="A4" s="19"/>
    </row>
    <row r="5" spans="1:9">
      <c r="A5" s="19"/>
    </row>
    <row r="6" spans="1:9">
      <c r="A6" s="20"/>
    </row>
    <row r="7" spans="1:9">
      <c r="A7" s="20"/>
    </row>
    <row r="8" spans="1:9">
      <c r="A8" s="21"/>
    </row>
    <row r="9" spans="1:9">
      <c r="A9" s="20"/>
    </row>
    <row r="10" spans="1:9">
      <c r="A10" s="21"/>
    </row>
    <row r="11" spans="1:9">
      <c r="A11" s="22"/>
    </row>
    <row r="12" spans="1:9">
      <c r="A12" s="19"/>
    </row>
    <row r="13" spans="1:9">
      <c r="A13" s="19"/>
    </row>
    <row r="14" spans="1:9">
      <c r="A14" s="19"/>
    </row>
    <row r="15" spans="1:9">
      <c r="A15" s="19"/>
    </row>
    <row r="16" spans="1:9">
      <c r="A16" s="19"/>
    </row>
    <row r="17" spans="1:9">
      <c r="A17" s="19"/>
    </row>
    <row r="18" spans="1:9">
      <c r="A18" s="23"/>
    </row>
    <row r="19" spans="1:9">
      <c r="A19" s="23"/>
    </row>
    <row r="20" spans="1:9">
      <c r="A20" s="13"/>
      <c r="B20" s="1"/>
      <c r="C20" s="1"/>
      <c r="D20" s="1"/>
      <c r="E20" s="1"/>
      <c r="F20" s="1"/>
      <c r="G20" s="1"/>
      <c r="H20" s="1"/>
      <c r="I20" s="1"/>
    </row>
    <row r="21" spans="1:9">
      <c r="A21" s="13"/>
      <c r="B21" s="1"/>
      <c r="C21" s="1"/>
      <c r="D21" s="1"/>
      <c r="E21" s="1"/>
      <c r="F21" s="1"/>
      <c r="G21" s="1"/>
      <c r="H21" s="1"/>
      <c r="I21" s="1"/>
    </row>
    <row r="22" spans="1:9">
      <c r="A22" s="13"/>
      <c r="B22" s="1"/>
      <c r="C22" s="1"/>
      <c r="D22" s="1"/>
      <c r="E22" s="1"/>
      <c r="F22" s="1"/>
      <c r="G22" s="1"/>
      <c r="H22" s="1"/>
      <c r="I22" s="1"/>
    </row>
    <row r="23" spans="1:9">
      <c r="A23" s="13"/>
      <c r="B23" s="1"/>
      <c r="C23" s="1"/>
      <c r="D23" s="1"/>
      <c r="E23" s="1"/>
      <c r="F23" s="1"/>
      <c r="G23" s="1"/>
      <c r="H23" s="1"/>
      <c r="I23" s="1"/>
    </row>
    <row r="24" spans="1:9">
      <c r="A24" s="13"/>
      <c r="B24" s="1"/>
      <c r="C24" s="1"/>
      <c r="D24" s="1"/>
      <c r="E24" s="1"/>
      <c r="F24" s="1"/>
      <c r="G24" s="1"/>
      <c r="H24" s="1"/>
      <c r="I24" s="1"/>
    </row>
    <row r="25" spans="1:9">
      <c r="A25" s="13"/>
      <c r="B25" s="1"/>
      <c r="C25" s="1"/>
      <c r="D25" s="1"/>
      <c r="E25" s="1"/>
      <c r="F25" s="1"/>
      <c r="G25" s="1"/>
      <c r="H25" s="1"/>
      <c r="I25" s="1"/>
    </row>
    <row r="26" spans="1:9">
      <c r="A26" s="13"/>
      <c r="B26" s="1"/>
      <c r="C26" s="1"/>
      <c r="D26" s="1"/>
      <c r="E26" s="1"/>
      <c r="F26" s="1"/>
      <c r="G26" s="1"/>
      <c r="H26" s="1"/>
      <c r="I26" s="1"/>
    </row>
    <row r="27" spans="1:9">
      <c r="A27" s="13"/>
      <c r="B27" s="1"/>
      <c r="C27" s="1"/>
      <c r="D27" s="1"/>
      <c r="E27" s="1"/>
      <c r="F27" s="1"/>
      <c r="G27" s="1"/>
      <c r="H27" s="1"/>
      <c r="I27" s="1"/>
    </row>
    <row r="28" spans="1:9">
      <c r="A28" s="13"/>
      <c r="B28" s="1"/>
      <c r="C28" s="1"/>
      <c r="D28" s="1"/>
      <c r="E28" s="1"/>
      <c r="F28" s="1"/>
      <c r="G28" s="1"/>
      <c r="H28" s="1"/>
      <c r="I28" s="1"/>
    </row>
    <row r="29" spans="1:9">
      <c r="A29" s="13"/>
      <c r="B29" s="1"/>
      <c r="C29" s="1"/>
      <c r="D29" s="1"/>
      <c r="E29" s="1"/>
      <c r="F29" s="1"/>
      <c r="G29" s="1"/>
      <c r="H29" s="1"/>
      <c r="I29" s="1"/>
    </row>
    <row r="30" spans="1:9">
      <c r="A30" s="13"/>
      <c r="B30" s="1"/>
      <c r="C30" s="1"/>
      <c r="D30" s="1"/>
      <c r="E30" s="1"/>
      <c r="F30" s="1"/>
      <c r="G30" s="1"/>
      <c r="H30" s="1"/>
      <c r="I30" s="1"/>
    </row>
    <row r="31" spans="1:9">
      <c r="A31" s="13"/>
      <c r="B31" s="1"/>
      <c r="C31" s="1"/>
      <c r="D31" s="1"/>
      <c r="E31" s="1"/>
      <c r="F31" s="1"/>
      <c r="G31" s="1"/>
      <c r="H31" s="1"/>
      <c r="I31" s="1"/>
    </row>
    <row r="32" spans="1:9">
      <c r="A32" s="13"/>
      <c r="B32" s="1"/>
      <c r="C32" s="1"/>
      <c r="D32" s="1"/>
      <c r="E32" s="1"/>
      <c r="F32" s="1"/>
      <c r="G32" s="1"/>
      <c r="H32" s="1"/>
      <c r="I32" s="1"/>
    </row>
    <row r="33" spans="1:9">
      <c r="A33" s="13"/>
      <c r="B33" s="1"/>
      <c r="C33" s="1"/>
      <c r="D33" s="1"/>
      <c r="E33" s="1"/>
      <c r="F33" s="1"/>
      <c r="G33" s="1"/>
      <c r="H33" s="1"/>
      <c r="I33" s="1"/>
    </row>
    <row r="34" spans="1:9">
      <c r="A34" s="13"/>
      <c r="B34" s="1"/>
      <c r="C34" s="1"/>
      <c r="D34" s="1"/>
      <c r="E34" s="1"/>
      <c r="F34" s="1"/>
      <c r="G34" s="1"/>
      <c r="H34" s="1"/>
      <c r="I34" s="1"/>
    </row>
    <row r="35" spans="1:9">
      <c r="A35" s="13"/>
      <c r="B35" s="1"/>
      <c r="C35" s="1"/>
      <c r="D35" s="1"/>
      <c r="E35" s="1"/>
      <c r="F35" s="1"/>
      <c r="G35" s="1"/>
      <c r="H35" s="1"/>
      <c r="I35" s="1"/>
    </row>
    <row r="36" spans="1:9">
      <c r="A36" s="13"/>
      <c r="B36" s="1"/>
      <c r="C36" s="1"/>
      <c r="D36" s="1"/>
      <c r="E36" s="1"/>
      <c r="F36" s="1"/>
      <c r="G36" s="1"/>
      <c r="H36" s="1"/>
      <c r="I36" s="1"/>
    </row>
    <row r="37" spans="1:9">
      <c r="A37" s="13"/>
      <c r="B37" s="1"/>
      <c r="C37" s="1"/>
      <c r="D37" s="1"/>
      <c r="E37" s="1"/>
      <c r="F37" s="1"/>
      <c r="G37" s="1"/>
      <c r="H37" s="1"/>
      <c r="I37" s="1"/>
    </row>
    <row r="38" spans="1:9">
      <c r="A38" s="13"/>
      <c r="B38" s="1"/>
      <c r="C38" s="1"/>
      <c r="D38" s="1"/>
      <c r="E38" s="1"/>
      <c r="F38" s="1"/>
      <c r="G38" s="1"/>
      <c r="H38" s="1"/>
      <c r="I38" s="1"/>
    </row>
    <row r="39" spans="1:9">
      <c r="A39" s="13"/>
      <c r="B39" s="1"/>
      <c r="C39" s="1"/>
      <c r="D39" s="1"/>
      <c r="E39" s="1"/>
      <c r="F39" s="1"/>
      <c r="G39" s="1"/>
      <c r="H39" s="1"/>
      <c r="I39" s="1"/>
    </row>
    <row r="40" spans="1:9">
      <c r="A40" s="13"/>
      <c r="B40" s="1"/>
      <c r="C40" s="1"/>
      <c r="D40" s="1"/>
      <c r="E40" s="1"/>
      <c r="F40" s="1"/>
      <c r="G40" s="1"/>
      <c r="H40" s="1"/>
      <c r="I40" s="1"/>
    </row>
    <row r="41" spans="1:9">
      <c r="A41" s="13"/>
      <c r="B41" s="1"/>
      <c r="C41" s="1"/>
      <c r="D41" s="1"/>
      <c r="E41" s="1"/>
      <c r="F41" s="1"/>
      <c r="G41" s="1"/>
      <c r="H41" s="1"/>
      <c r="I41" s="1"/>
    </row>
    <row r="42" spans="1:9">
      <c r="A42" s="13"/>
      <c r="B42" s="1"/>
      <c r="C42" s="1"/>
      <c r="D42" s="1"/>
      <c r="E42" s="1"/>
      <c r="F42" s="1"/>
      <c r="G42" s="1"/>
      <c r="H42" s="1"/>
      <c r="I42" s="1"/>
    </row>
    <row r="43" spans="1:9">
      <c r="A43" s="13"/>
      <c r="B43" s="1"/>
      <c r="C43" s="1"/>
      <c r="D43" s="1"/>
      <c r="E43" s="1"/>
      <c r="F43" s="1"/>
      <c r="G43" s="1"/>
      <c r="H43" s="1"/>
      <c r="I43" s="1"/>
    </row>
    <row r="44" spans="1:9">
      <c r="A44" s="13"/>
      <c r="B44" s="1"/>
      <c r="C44" s="1"/>
      <c r="D44" s="1"/>
      <c r="E44" s="1"/>
      <c r="F44" s="1"/>
      <c r="G44" s="1"/>
      <c r="H44" s="1"/>
      <c r="I44" s="1"/>
    </row>
    <row r="45" spans="1:9">
      <c r="A45" s="13"/>
      <c r="B45" s="1"/>
      <c r="C45" s="1"/>
      <c r="D45" s="1"/>
      <c r="E45" s="1"/>
      <c r="F45" s="1"/>
      <c r="G45" s="1"/>
      <c r="H45" s="1"/>
      <c r="I45" s="1"/>
    </row>
    <row r="46" spans="1:9">
      <c r="A46" s="13"/>
      <c r="B46" s="1"/>
      <c r="C46" s="1"/>
      <c r="D46" s="1"/>
      <c r="E46" s="1"/>
      <c r="F46" s="1"/>
      <c r="G46" s="1"/>
      <c r="H46" s="1"/>
      <c r="I46" s="1"/>
    </row>
    <row r="47" spans="1:9">
      <c r="A47" s="13"/>
      <c r="B47" s="1"/>
      <c r="C47" s="1"/>
      <c r="D47" s="1"/>
      <c r="E47" s="1"/>
      <c r="F47" s="1"/>
      <c r="G47" s="1"/>
      <c r="H47" s="1"/>
      <c r="I47" s="1"/>
    </row>
    <row r="48" spans="1:9">
      <c r="A48" s="13"/>
      <c r="B48" s="1"/>
      <c r="C48" s="1"/>
      <c r="D48" s="1"/>
      <c r="E48" s="1"/>
      <c r="F48" s="1"/>
      <c r="G48" s="1"/>
      <c r="H48" s="1"/>
      <c r="I48" s="1"/>
    </row>
    <row r="49" spans="1:9">
      <c r="A49" s="13"/>
      <c r="B49" s="1"/>
      <c r="C49" s="1"/>
      <c r="D49" s="1"/>
      <c r="E49" s="1"/>
      <c r="F49" s="1"/>
      <c r="G49" s="1"/>
      <c r="H49" s="1"/>
      <c r="I49" s="1"/>
    </row>
  </sheetData>
  <sheetProtection algorithmName="SHA-512" hashValue="7FfWxe5iHTAbblyCo/0sGgQq0sgDehAoWm2V5enb5THpzHhF9/w0W8DwiGsEGt6L5jtsD+RHOKqAlMQbCsqDHQ==" saltValue="kXZY8PXbNGklSYuQxbH5MA==" spinCount="100000" sheet="1" objects="1" scenarios="1"/>
  <mergeCells count="1">
    <mergeCell ref="B2:I2"/>
  </mergeCells>
  <pageMargins left="0.39370078740157483" right="0.39370078740157483" top="0.31496062992125984" bottom="0.43307086614173229" header="0.31496062992125984" footer="0.31496062992125984"/>
  <pageSetup paperSize="9" orientation="portrait" r:id="rId1"/>
  <headerFooter>
    <oddFooter>&amp;C&amp;K00-027Strana &amp;P/&amp;N&amp;R&amp;KFF0000Symbol * označuje povinné pole</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9999"/>
  </sheetPr>
  <dimension ref="A1:AN24"/>
  <sheetViews>
    <sheetView showRuler="0" zoomScale="145" zoomScaleNormal="145" zoomScaleSheetLayoutView="145" zoomScalePageLayoutView="73" workbookViewId="0">
      <pane xSplit="1" ySplit="1" topLeftCell="G2" activePane="bottomRight" state="frozen"/>
      <selection pane="topRight" activeCell="B1" sqref="B1"/>
      <selection pane="bottomLeft" activeCell="A2" sqref="A2"/>
      <selection pane="bottomRight" activeCell="A29" sqref="A29"/>
    </sheetView>
  </sheetViews>
  <sheetFormatPr defaultColWidth="8.85546875" defaultRowHeight="15"/>
  <cols>
    <col min="1" max="1" width="33.7109375" style="26" customWidth="1"/>
    <col min="2" max="3" width="3" style="26" bestFit="1" customWidth="1"/>
    <col min="4" max="4" width="7.28515625" style="26" customWidth="1"/>
    <col min="5" max="5" width="4.28515625" style="26" customWidth="1"/>
    <col min="6" max="6" width="15.42578125" style="26" customWidth="1"/>
    <col min="7" max="7" width="3" style="26" customWidth="1"/>
    <col min="8" max="8" width="30.85546875" style="26" customWidth="1"/>
    <col min="9" max="9" width="9.42578125" style="26" customWidth="1"/>
    <col min="10" max="10" width="9.140625" style="26" customWidth="1"/>
    <col min="11" max="11" width="3.7109375" style="26" customWidth="1"/>
    <col min="12" max="12" width="2.7109375" style="26" customWidth="1"/>
    <col min="13" max="13" width="2.5703125" style="26" customWidth="1"/>
    <col min="14" max="14" width="7.28515625" style="26" customWidth="1"/>
    <col min="15" max="15" width="6.7109375" style="26" customWidth="1"/>
    <col min="16" max="16" width="13.42578125" style="26" customWidth="1"/>
    <col min="17" max="17" width="3.28515625" style="26" customWidth="1"/>
    <col min="18" max="18" width="12.7109375" style="26" customWidth="1"/>
    <col min="19" max="22" width="15.7109375" style="26" customWidth="1"/>
    <col min="23" max="24" width="4.28515625" style="26" customWidth="1"/>
    <col min="25" max="25" width="19.5703125" style="26" customWidth="1"/>
    <col min="26" max="26" width="4.85546875" style="26" customWidth="1"/>
    <col min="27" max="27" width="4.5703125" style="26" customWidth="1"/>
    <col min="28" max="28" width="3.7109375" style="26" customWidth="1"/>
    <col min="29" max="29" width="3.28515625" style="26" customWidth="1"/>
    <col min="30" max="30" width="12.7109375" style="26" customWidth="1"/>
    <col min="31" max="31" width="6" style="26" customWidth="1"/>
    <col min="32" max="33" width="4.7109375" style="26" customWidth="1"/>
    <col min="34" max="34" width="3.7109375" style="26" customWidth="1"/>
    <col min="35" max="35" width="6.85546875" style="26" customWidth="1"/>
    <col min="36" max="36" width="8.85546875" style="26"/>
    <col min="37" max="37" width="7.140625" style="26" customWidth="1"/>
    <col min="38" max="38" width="27.7109375" customWidth="1"/>
    <col min="39" max="39" width="11.28515625" customWidth="1"/>
    <col min="40" max="40" width="54.7109375" style="233" hidden="1" customWidth="1"/>
    <col min="41" max="16384" width="8.85546875" style="26"/>
  </cols>
  <sheetData>
    <row r="1" spans="1:40" s="25" customFormat="1" ht="124.5" customHeight="1">
      <c r="A1" s="231" t="str">
        <f>IF('ÚČASTNICKÁ SMLOUVA'!$J$26&lt;&gt;"","
Vyplňte ještě dodací údaje na záložce Účastnická smlouva.","")&amp;IF('ÚČASTNICKÁ SMLOUVA'!$B$15&lt;&gt;"","
Vyplňte údaje o zájemci a datum podpisu na záložce Účastnická smlouva","")&amp;IF(SU_povinne_kontrola,"","
Některá služba je vyplněna neúplně / chybně, viz. nápověda v sloupci A přislušné řádky.")&amp;IF(AND('ÚČASTNICKÁ SMLOUVA'!$J$26="",'ÚČASTNICKÁ SMLOUVA'!$B$15="",SU_povinne_kontrola),"Tipy: 
Tooltip (nápovědu) nad buňkou schováte klávesou Escape (Esc) nebo ho můžete přesunout myší
Podrobnější popis položek naleznete na záložce Pokyny k vyplňování seznamu ÚS.
Kontrola vyplnění:","")</f>
        <v xml:space="preserve">
Vyplňte údaje o zájemci a datum podpisu na záložce Účastnická smlouva</v>
      </c>
      <c r="B1" s="24" t="s">
        <v>147</v>
      </c>
      <c r="C1" s="148" t="s">
        <v>182</v>
      </c>
      <c r="D1" s="123" t="s">
        <v>179</v>
      </c>
      <c r="E1" s="123" t="s">
        <v>142</v>
      </c>
      <c r="F1" s="123" t="s">
        <v>143</v>
      </c>
      <c r="G1" s="123" t="s">
        <v>365</v>
      </c>
      <c r="H1" s="148" t="s">
        <v>148</v>
      </c>
      <c r="I1" s="288" t="s">
        <v>144</v>
      </c>
      <c r="J1" s="294"/>
      <c r="K1" s="24" t="s">
        <v>145</v>
      </c>
      <c r="L1" s="24" t="s">
        <v>146</v>
      </c>
      <c r="M1" s="101" t="s">
        <v>316</v>
      </c>
      <c r="N1" s="291" t="s">
        <v>163</v>
      </c>
      <c r="O1" s="292"/>
      <c r="P1" s="293"/>
      <c r="Q1" s="24" t="s">
        <v>147</v>
      </c>
      <c r="R1" s="24" t="s">
        <v>179</v>
      </c>
      <c r="S1" s="288" t="s">
        <v>164</v>
      </c>
      <c r="T1" s="289"/>
      <c r="U1" s="289"/>
      <c r="V1" s="290"/>
      <c r="W1" s="24" t="s">
        <v>165</v>
      </c>
      <c r="X1" s="24" t="s">
        <v>166</v>
      </c>
      <c r="Y1" s="24" t="s">
        <v>167</v>
      </c>
      <c r="Z1" s="24" t="s">
        <v>168</v>
      </c>
      <c r="AA1" s="24" t="s">
        <v>169</v>
      </c>
      <c r="AB1" s="24" t="s">
        <v>170</v>
      </c>
      <c r="AC1" s="24" t="s">
        <v>147</v>
      </c>
      <c r="AD1" s="24" t="s">
        <v>179</v>
      </c>
      <c r="AE1" s="24" t="s">
        <v>171</v>
      </c>
      <c r="AF1" s="24" t="s">
        <v>172</v>
      </c>
      <c r="AG1" s="24" t="s">
        <v>173</v>
      </c>
      <c r="AH1" s="24" t="s">
        <v>174</v>
      </c>
      <c r="AI1" s="24" t="s">
        <v>175</v>
      </c>
      <c r="AJ1" s="38" t="s">
        <v>176</v>
      </c>
      <c r="AK1" s="152" t="s">
        <v>376</v>
      </c>
      <c r="AL1" s="149" t="s">
        <v>377</v>
      </c>
      <c r="AM1" s="237" t="s">
        <v>378</v>
      </c>
      <c r="AN1" s="234"/>
    </row>
    <row r="2" spans="1:40" s="82" customFormat="1" ht="16.5" customHeight="1">
      <c r="A2" s="150" t="str">
        <f t="shared" ref="A2:A21" si="0">IFERROR(LEFT(AN2,LEN(AN2)-2),"OK")</f>
        <v>Vyberte Typ objednávky --&gt;</v>
      </c>
      <c r="B2" s="185">
        <v>1</v>
      </c>
      <c r="C2" s="186"/>
      <c r="D2" s="184"/>
      <c r="E2" s="195"/>
      <c r="F2" s="238"/>
      <c r="G2" s="186"/>
      <c r="H2" s="186"/>
      <c r="I2" s="189"/>
      <c r="J2" s="187"/>
      <c r="K2" s="189"/>
      <c r="L2" s="188" t="b">
        <v>1</v>
      </c>
      <c r="M2" s="189"/>
      <c r="N2" s="246" t="str">
        <f>helpsheet!AK2</f>
        <v>zadejte FS:</v>
      </c>
      <c r="O2" s="190"/>
      <c r="P2" s="190"/>
      <c r="Q2" s="185">
        <v>1</v>
      </c>
      <c r="R2" s="191" t="str">
        <f t="shared" ref="R2:R21" si="1">IF(D2&lt;&gt;"",D2,"neni zadano (D"&amp;ROW(D2)&amp;")")</f>
        <v>neni zadano (D2)</v>
      </c>
      <c r="S2" s="192"/>
      <c r="T2" s="192"/>
      <c r="U2" s="192"/>
      <c r="V2" s="189"/>
      <c r="W2" s="189"/>
      <c r="X2" s="189"/>
      <c r="Y2" s="189"/>
      <c r="Z2" s="193" t="b">
        <v>0</v>
      </c>
      <c r="AA2" s="188" t="b">
        <v>0</v>
      </c>
      <c r="AB2" s="188" t="b">
        <v>0</v>
      </c>
      <c r="AC2" s="185">
        <v>1</v>
      </c>
      <c r="AD2" s="194" t="str">
        <f t="shared" ref="AD2:AD21" si="2">IF(D2&lt;&gt;"",D2,"neni zadano (D"&amp;ROW(D2)&amp;")")</f>
        <v>neni zadano (D2)</v>
      </c>
      <c r="AE2" s="188" t="b">
        <v>0</v>
      </c>
      <c r="AF2" s="188" t="b">
        <v>0</v>
      </c>
      <c r="AG2" s="188" t="b">
        <v>0</v>
      </c>
      <c r="AH2" s="188" t="b">
        <v>0</v>
      </c>
      <c r="AI2" s="189"/>
      <c r="AJ2" s="189"/>
      <c r="AK2" s="190"/>
      <c r="AL2" s="196"/>
      <c r="AM2" s="186"/>
      <c r="AN2" s="235" t="str">
        <f>IF(COUNTIF($D$2:$D$21,D2)&gt;1,"Duplicita v tel. čísle, ",IF(C2="P",IF(AND(OR(F2&lt;&gt;"",G2&lt;&gt;""),H2&lt;&gt;"",AND(OR(O2&lt;&gt;"",P2&lt;&gt;""),P2&lt;&gt;"_",OR(AND(O2="",P2&lt;&gt;""),AND(O2&lt;&gt;"",P2=""))),AK2&lt;&gt;"",OR(OR(AND(X2=2,COUNTA(S2:V2)=0),AND(X2=1,Y2="")),AND(X2&lt;&gt;1,X2&lt;&gt;2)),D2&lt;&gt;""),IF(AND(OR(F2&lt;&gt;"",G2&lt;&gt;""),H2&lt;&gt;"",AND(OR(O2&lt;&gt;"",P2&lt;&gt;""),P2&lt;&gt;"_",OR(AND(O2="",P2&lt;&gt;""),AND(O2&lt;&gt;"",P2=""))),AK2&lt;&gt;"",OR(OR(AND(X2=2,COUNTA(S2:V2)=0),AND(X2=1,Y2="")),AND(X2&lt;&gt;1,X2&lt;&gt;2)),D2&lt;&gt;"",VLOOKUP(D2,'Příloha Dohody o přenosu'!$A$6:$C$206,2,FALSE)&lt;&gt;"",OR(OR(VLOOKUP(D2,'Příloha Dohody o přenosu'!$A$6:$C$206,3,FALSE)&lt;&gt;"",F2=""),F2&lt;&gt;""),OR(AND(G2="EL",AND(AL2&lt;&gt;"",AL2&lt;&gt;"vyplňte registrační e-mail (max.40 znaků)")),G2&lt;&gt;"EL"))=TRUE,"OK  ",IF(VLOOKUP(D2,'Příloha Dohody o přenosu'!$A$6:$C$206,2,FALSE)="","Vyplňte OKU/ČVOP v příloze dohody o přenosu, ","")&amp;IF(AND(VLOOKUP(D2,'Příloha Dohody o přenosu'!$A$7:$C$100,3,FALSE)="",AND(F2="",G2&lt;&gt;"EL")),"Vyplňte datum přenesení v příloze dohody o přenosu, ","")&amp;IF(AND(G2="EL",OR(AL2="",AL2="vyplňte registrační e-mail (max.40 znaků)")),"Vyplňte ještě registrační e-mail (sloupec AL)  ","")),IF(D2="","Tel. číslo, ","")&amp;IF(AND(F2="",G2=""),"Číslo nebo typ SIM, ","")&amp;IF(H2="","Tarif, ","")&amp;IF(OR(AND(O2="",P2=""),AND(O2="",P2="_"),AND(O2&lt;&gt;"",P2&lt;&gt;"")),"Fakturační skupina, ","")&amp;IF(AK2="","Heslo, ","")&amp;IF(AND(X2=2,COUNTA(S2:V2)&gt;0),"Konflikt:Blokování roam. dat X dat.roam.zvýhodnění, ","")&amp;IF(AND(X2=1,Y2&lt;&gt;""),"Konflikt:Blok.dat X dat.zvýhodnění, ","")),IF(C2="A",IF(AND(OR(F2&lt;&gt;"",G2&lt;&gt;""),H2&lt;&gt;"",AND(OR(O2&lt;&gt;"",P2&lt;&gt;""),P2 &lt;&gt; "_",OR(AND(O2="",P2&lt;&gt;""),AND(O2&lt;&gt;"",P2=""))),AK2&lt;&gt;"",OR(OR(AND(X2=2,COUNTA(S2:V2)=0),AND(X2=1,Y2="")),AND(X2&lt;&gt;1,X2&lt;&gt;2)))=TRUE,IF(AND(G2="EL",OR(AL2="",AL2="vyplňte registrační e-mail (max.40 znaků)")),"Vyplňte ještě registrační e-mail pro E-SIM  ","OK  "),IF(AND(F2="",G2=""),"Číslo nebo typ SIM, ","")&amp;IF(H2="","Tarif, ","")&amp;IF(OR(AND(O2="",P2=""),AND(O2="",P2="_"),AND(O2&lt;&gt;"",P2&lt;&gt;"")),"Fakturační skupina, ","")&amp;IF(AK2="","Heslo, ","")&amp;IF(AND(X2=2,COUNTA(S2:V2)&gt;0),"Konflikt:Blokování roam. dat X dat.roam.zvýhodnění, ","")&amp;IF(AND(X2=1,Y2&lt;&gt;""),"Konflikt:Blok.dat X dat.zvýhodnění, ","")),IF(C2="M",IF(AND(D2&lt;&gt;"",F2&lt;&gt;"",AND(OR(O2&lt;&gt;"",P2&lt;&gt;""),P2&lt;&gt;"_",OR(AND(O2="",P2&lt;&gt;""),AND(O2&lt;&gt;"",P2=""))),AK2&lt;&gt;"",OR(OR(AND(X2=2,COUNTA(S2:V2)=0),AND(X2=1,Y2="")),AND(X2&lt;&gt;1,X2&lt;&gt;2)))=TRUE,"OK  ",IF(D2="","Tel.číslo, ","")&amp;IF(F2="","Číslo SIM, ","")&amp;IF(H2="","Tarif, ","")&amp;IF(OR(AND(O2="",P2=""),AND(O2="",P2="_"),AND(O2&lt;&gt;"",P2&lt;&gt;"")),"Fakturační skupina, ","")&amp;IF(AK2="","Heslo, ","")&amp;IF(AND(X2=2,COUNTA(S2:V2)&gt;0),"Konflikt:Blokování roam. dat X dat.roam.zvýhodnění, ","")&amp;IF(AND(X2=1,Y2&lt;&gt;""),"Konflikt:Blok.dat X dat.zvýhodnění, ","")),IF(C2="H",IF(AND(E2&lt;&gt;"",G2&lt;&gt;"",H2&lt;&gt;"",AND(OR(O2&lt;&gt;"",P2&lt;&gt;""),P2&lt;&gt;"_",OR(AND(O2="",P2&lt;&gt;""),AND(O2&lt;&gt;"",P2=""))),AK2&lt;&gt;"",OR(OR(AND(X2=2,COUNTA(S2:V2)=0),AND(X2=1,Y2="")),AND(X2&lt;&gt;1,X2&lt;&gt;2))),IF(AND(G2="EL",OR(AL2="",AL2="vyplňte registrační e-mail (max.40 znaků)")),"Vyplňte ještě registrační e-mail (sloupec AL)  ","OK  "),IF(E2="","Počet SIM, ","")&amp;IF(G2="","Typ SIM, ","")&amp;IF(H2="","Tarif, ","")&amp;IF(OR(AND(O2="",P2=""),AND(O2="",P2="_"),AND(O2&lt;&gt;"",P2&lt;&gt;"")),"Fakturační skupina, ","")&amp;IF(AK2="","Heslo, ","")&amp;IF(AND(X2=2,COUNTA(S2:V2)&gt;0),"Konflikt:Blokování roam. dat X dat.roam.zvýhodnění, ","")&amp;IF(AND(X2=1,Y2&lt;&gt;""),"Konflikt:Blok.dat X dat.zvýhodnění, ","")),"Vyberte Typ objednávky --&gt;  ")))))</f>
        <v xml:space="preserve">Vyberte Typ objednávky --&gt;  </v>
      </c>
    </row>
    <row r="3" spans="1:40" s="82" customFormat="1" ht="16.5" customHeight="1">
      <c r="A3" s="150" t="str">
        <f t="shared" si="0"/>
        <v>Vyberte Typ objednávky --&gt;</v>
      </c>
      <c r="B3" s="185">
        <v>2</v>
      </c>
      <c r="C3" s="186"/>
      <c r="D3" s="184"/>
      <c r="E3" s="195"/>
      <c r="F3" s="238"/>
      <c r="G3" s="186"/>
      <c r="H3" s="186"/>
      <c r="I3" s="189"/>
      <c r="J3" s="187"/>
      <c r="K3" s="189"/>
      <c r="L3" s="188" t="b">
        <v>1</v>
      </c>
      <c r="M3" s="189"/>
      <c r="N3" s="246" t="str">
        <f>helpsheet!AK3</f>
        <v>zadejte FS:</v>
      </c>
      <c r="O3" s="190"/>
      <c r="P3" s="190"/>
      <c r="Q3" s="185">
        <v>2</v>
      </c>
      <c r="R3" s="191" t="str">
        <f t="shared" si="1"/>
        <v>neni zadano (D3)</v>
      </c>
      <c r="S3" s="192"/>
      <c r="T3" s="192"/>
      <c r="U3" s="192"/>
      <c r="V3" s="189"/>
      <c r="W3" s="189"/>
      <c r="X3" s="189"/>
      <c r="Y3" s="189"/>
      <c r="Z3" s="193" t="b">
        <v>0</v>
      </c>
      <c r="AA3" s="188" t="b">
        <v>0</v>
      </c>
      <c r="AB3" s="188" t="b">
        <v>0</v>
      </c>
      <c r="AC3" s="185">
        <v>2</v>
      </c>
      <c r="AD3" s="194" t="str">
        <f t="shared" si="2"/>
        <v>neni zadano (D3)</v>
      </c>
      <c r="AE3" s="188" t="b">
        <v>0</v>
      </c>
      <c r="AF3" s="188" t="b">
        <v>0</v>
      </c>
      <c r="AG3" s="188" t="b">
        <v>0</v>
      </c>
      <c r="AH3" s="188" t="b">
        <v>0</v>
      </c>
      <c r="AI3" s="189"/>
      <c r="AJ3" s="189"/>
      <c r="AK3" s="190"/>
      <c r="AL3" s="196"/>
      <c r="AM3" s="186"/>
      <c r="AN3" s="235" t="str">
        <f>IF(COUNTIF($D$2:$D$21,D3)&gt;1,"Duplicita v tel. čísle, ",IF(C3="P",IF(AND(OR(F3&lt;&gt;"",G3&lt;&gt;""),H3&lt;&gt;"",AND(OR(O3&lt;&gt;"",P3&lt;&gt;""),P3&lt;&gt;"_",OR(AND(O3="",P3&lt;&gt;""),AND(O3&lt;&gt;"",P3=""))),AK3&lt;&gt;"",OR(OR(AND(X3=2,COUNTA(S3:V3)=0),AND(X3=1,Y3="")),AND(X3&lt;&gt;1,X3&lt;&gt;2)),D3&lt;&gt;""),IF(AND(OR(F3&lt;&gt;"",G3&lt;&gt;""),H3&lt;&gt;"",AND(OR(O3&lt;&gt;"",P3&lt;&gt;""),P3&lt;&gt;"_",OR(AND(O3="",P3&lt;&gt;""),AND(O3&lt;&gt;"",P3=""))),AK3&lt;&gt;"",OR(OR(AND(X3=2,COUNTA(S3:V3)=0),AND(X3=1,Y3="")),AND(X3&lt;&gt;1,X3&lt;&gt;2)),D3&lt;&gt;"",VLOOKUP(D3,'Příloha Dohody o přenosu'!$A$6:$C$206,2,FALSE)&lt;&gt;"",OR(OR(VLOOKUP(D3,'Příloha Dohody o přenosu'!$A$6:$C$206,3,FALSE)&lt;&gt;"",F3=""),F3&lt;&gt;""),OR(AND(G3="EL",AND(AL3&lt;&gt;"",AL3&lt;&gt;"vyplňte registrační e-mail (max.40 znaků)")),G3&lt;&gt;"EL"))=TRUE,"OK  ",IF(VLOOKUP(D3,'Příloha Dohody o přenosu'!$A$6:$C$206,2,FALSE)="","Vyplňte OKU/ČVOP v příloze dohody o přenosu, ","")&amp;IF(AND(VLOOKUP(D3,'Příloha Dohody o přenosu'!$A$7:$C$100,3,FALSE)="",AND(F3="",G3&lt;&gt;"EL")),"Vyplňte datum přenesení v příloze dohody o přenosu, ","")&amp;IF(AND(G3="EL",OR(AL3="",AL3="vyplňte registrační e-mail (max.40 znaků)")),"Vyplňte ještě registrační e-mail (sloupec AL)  ","")),IF(D3="","Tel. číslo, ","")&amp;IF(AND(F3="",G3=""),"Číslo nebo typ SIM, ","")&amp;IF(H3="","Tarif, ","")&amp;IF(OR(AND(O3="",P3=""),AND(O3="",P3="_"),AND(O3&lt;&gt;"",P3&lt;&gt;"")),"Fakturační skupina, ","")&amp;IF(AK3="","Heslo, ","")&amp;IF(AND(X3=2,COUNTA(S3:V3)&gt;0),"Konflikt:Blokování roam. dat X dat.roam.zvýhodnění, ","")&amp;IF(AND(X3=1,Y3&lt;&gt;""),"Konflikt:Blok.dat X dat.zvýhodnění, ","")),IF(C3="A",IF(AND(OR(F3&lt;&gt;"",G3&lt;&gt;""),H3&lt;&gt;"",AND(OR(O3&lt;&gt;"",P3&lt;&gt;""),P3 &lt;&gt; "_",OR(AND(O3="",P3&lt;&gt;""),AND(O3&lt;&gt;"",P3=""))),AK3&lt;&gt;"",OR(OR(AND(X3=2,COUNTA(S3:V3)=0),AND(X3=1,Y3="")),AND(X3&lt;&gt;1,X3&lt;&gt;2)))=TRUE,IF(AND(G3="EL",OR(AL3="",AL3="vyplňte registrační e-mail (max.40 znaků)")),"Vyplňte ještě registrační e-mail pro E-SIM  ","OK  "),IF(AND(F3="",G3=""),"Číslo nebo typ SIM, ","")&amp;IF(H3="","Tarif, ","")&amp;IF(OR(AND(O3="",P3=""),AND(O3="",P3="_"),AND(O3&lt;&gt;"",P3&lt;&gt;"")),"Fakturační skupina, ","")&amp;IF(AK3="","Heslo, ","")&amp;IF(AND(X3=2,COUNTA(S3:V3)&gt;0),"Konflikt:Blokování roam. dat X dat.roam.zvýhodnění, ","")&amp;IF(AND(X3=1,Y3&lt;&gt;""),"Konflikt:Blok.dat X dat.zvýhodnění, ","")),IF(C3="M",IF(AND(D3&lt;&gt;"",F3&lt;&gt;"",AND(OR(O3&lt;&gt;"",P3&lt;&gt;""),P3&lt;&gt;"_",OR(AND(O3="",P3&lt;&gt;""),AND(O3&lt;&gt;"",P3=""))),AK3&lt;&gt;"",OR(OR(AND(X3=2,COUNTA(S3:V3)=0),AND(X3=1,Y3="")),AND(X3&lt;&gt;1,X3&lt;&gt;2)))=TRUE,"OK  ",IF(D3="","Tel.číslo, ","")&amp;IF(F3="","Číslo SIM, ","")&amp;IF(H3="","Tarif, ","")&amp;IF(OR(AND(O3="",P3=""),AND(O3="",P3="_"),AND(O3&lt;&gt;"",P3&lt;&gt;"")),"Fakturační skupina, ","")&amp;IF(AK3="","Heslo, ","")&amp;IF(AND(X3=2,COUNTA(S3:V3)&gt;0),"Konflikt:Blokování roam. dat X dat.roam.zvýhodnění, ","")&amp;IF(AND(X3=1,Y3&lt;&gt;""),"Konflikt:Blok.dat X dat.zvýhodnění, ","")),IF(C3="H",IF(AND(E3&lt;&gt;"",G3&lt;&gt;"",H3&lt;&gt;"",AND(OR(O3&lt;&gt;"",P3&lt;&gt;""),P3&lt;&gt;"_",OR(AND(O3="",P3&lt;&gt;""),AND(O3&lt;&gt;"",P3=""))),AK3&lt;&gt;"",OR(OR(AND(X3=2,COUNTA(S3:V3)=0),AND(X3=1,Y3="")),AND(X3&lt;&gt;1,X3&lt;&gt;2))),IF(AND(G3="EL",OR(AL3="",AL3="vyplňte registrační e-mail (max.40 znaků)")),"Vyplňte ještě registrační e-mail (sloupec AL)  ","OK  "),IF(E3="","Počet SIM, ","")&amp;IF(G3="","Typ SIM, ","")&amp;IF(H3="","Tarif, ","")&amp;IF(OR(AND(O3="",P3=""),AND(O3="",P3="_"),AND(O3&lt;&gt;"",P3&lt;&gt;"")),"Fakturační skupina, ","")&amp;IF(AK3="","Heslo, ","")&amp;IF(AND(X3=2,COUNTA(S3:V3)&gt;0),"Konflikt:Blokování roam. dat X dat.roam.zvýhodnění, ","")&amp;IF(AND(X3=1,Y3&lt;&gt;""),"Konflikt:Blok.dat X dat.zvýhodnění, ","")),"Vyberte Typ objednávky --&gt;  ")))))</f>
        <v xml:space="preserve">Vyberte Typ objednávky --&gt;  </v>
      </c>
    </row>
    <row r="4" spans="1:40" s="82" customFormat="1" ht="16.5" customHeight="1">
      <c r="A4" s="150" t="str">
        <f t="shared" si="0"/>
        <v>Vyberte Typ objednávky --&gt;</v>
      </c>
      <c r="B4" s="185">
        <v>3</v>
      </c>
      <c r="C4" s="186"/>
      <c r="D4" s="184"/>
      <c r="E4" s="195"/>
      <c r="F4" s="238"/>
      <c r="G4" s="186"/>
      <c r="H4" s="186"/>
      <c r="I4" s="189"/>
      <c r="J4" s="187"/>
      <c r="K4" s="189"/>
      <c r="L4" s="188" t="b">
        <v>1</v>
      </c>
      <c r="M4" s="189"/>
      <c r="N4" s="246" t="str">
        <f>helpsheet!AK4</f>
        <v>zadejte FS:</v>
      </c>
      <c r="O4" s="190"/>
      <c r="P4" s="190"/>
      <c r="Q4" s="185">
        <v>3</v>
      </c>
      <c r="R4" s="191" t="str">
        <f t="shared" si="1"/>
        <v>neni zadano (D4)</v>
      </c>
      <c r="S4" s="192"/>
      <c r="T4" s="192"/>
      <c r="U4" s="192"/>
      <c r="V4" s="189"/>
      <c r="W4" s="189"/>
      <c r="X4" s="189"/>
      <c r="Y4" s="189"/>
      <c r="Z4" s="193" t="b">
        <v>0</v>
      </c>
      <c r="AA4" s="188" t="b">
        <v>0</v>
      </c>
      <c r="AB4" s="188" t="b">
        <v>0</v>
      </c>
      <c r="AC4" s="185">
        <v>3</v>
      </c>
      <c r="AD4" s="194" t="str">
        <f t="shared" si="2"/>
        <v>neni zadano (D4)</v>
      </c>
      <c r="AE4" s="188" t="b">
        <v>0</v>
      </c>
      <c r="AF4" s="188" t="b">
        <v>0</v>
      </c>
      <c r="AG4" s="188" t="b">
        <v>0</v>
      </c>
      <c r="AH4" s="188" t="b">
        <v>0</v>
      </c>
      <c r="AI4" s="189"/>
      <c r="AJ4" s="189"/>
      <c r="AK4" s="190"/>
      <c r="AL4" s="196"/>
      <c r="AM4" s="186"/>
      <c r="AN4" s="235" t="str">
        <f>IF(COUNTIF($D$2:$D$21,D4)&gt;1,"Duplicita v tel. čísle, ",IF(C4="P",IF(AND(OR(F4&lt;&gt;"",G4&lt;&gt;""),H4&lt;&gt;"",AND(OR(O4&lt;&gt;"",P4&lt;&gt;""),P4&lt;&gt;"_",OR(AND(O4="",P4&lt;&gt;""),AND(O4&lt;&gt;"",P4=""))),AK4&lt;&gt;"",OR(OR(AND(X4=2,COUNTA(S4:V4)=0),AND(X4=1,Y4="")),AND(X4&lt;&gt;1,X4&lt;&gt;2)),D4&lt;&gt;""),IF(AND(OR(F4&lt;&gt;"",G4&lt;&gt;""),H4&lt;&gt;"",AND(OR(O4&lt;&gt;"",P4&lt;&gt;""),P4&lt;&gt;"_",OR(AND(O4="",P4&lt;&gt;""),AND(O4&lt;&gt;"",P4=""))),AK4&lt;&gt;"",OR(OR(AND(X4=2,COUNTA(S4:V4)=0),AND(X4=1,Y4="")),AND(X4&lt;&gt;1,X4&lt;&gt;2)),D4&lt;&gt;"",VLOOKUP(D4,'Příloha Dohody o přenosu'!$A$6:$C$206,2,FALSE)&lt;&gt;"",OR(OR(VLOOKUP(D4,'Příloha Dohody o přenosu'!$A$6:$C$206,3,FALSE)&lt;&gt;"",F4=""),F4&lt;&gt;""),OR(AND(G4="EL",AND(AL4&lt;&gt;"",AL4&lt;&gt;"vyplňte registrační e-mail (max.40 znaků)")),G4&lt;&gt;"EL"))=TRUE,"OK  ",IF(VLOOKUP(D4,'Příloha Dohody o přenosu'!$A$6:$C$206,2,FALSE)="","Vyplňte OKU/ČVOP v příloze dohody o přenosu, ","")&amp;IF(AND(VLOOKUP(D4,'Příloha Dohody o přenosu'!$A$7:$C$100,3,FALSE)="",AND(F4="",G4&lt;&gt;"EL")),"Vyplňte datum přenesení v příloze dohody o přenosu, ","")&amp;IF(AND(G4="EL",OR(AL4="",AL4="vyplňte registrační e-mail (max.40 znaků)")),"Vyplňte ještě registrační e-mail (sloupec AL)  ","")),IF(D4="","Tel. číslo, ","")&amp;IF(AND(F4="",G4=""),"Číslo nebo typ SIM, ","")&amp;IF(H4="","Tarif, ","")&amp;IF(OR(AND(O4="",P4=""),AND(O4="",P4="_"),AND(O4&lt;&gt;"",P4&lt;&gt;"")),"Fakturační skupina, ","")&amp;IF(AK4="","Heslo, ","")&amp;IF(AND(X4=2,COUNTA(S4:V4)&gt;0),"Konflikt:Blokování roam. dat X dat.roam.zvýhodnění, ","")&amp;IF(AND(X4=1,Y4&lt;&gt;""),"Konflikt:Blok.dat X dat.zvýhodnění, ","")),IF(C4="A",IF(AND(OR(F4&lt;&gt;"",G4&lt;&gt;""),H4&lt;&gt;"",AND(OR(O4&lt;&gt;"",P4&lt;&gt;""),P4 &lt;&gt; "_",OR(AND(O4="",P4&lt;&gt;""),AND(O4&lt;&gt;"",P4=""))),AK4&lt;&gt;"",OR(OR(AND(X4=2,COUNTA(S4:V4)=0),AND(X4=1,Y4="")),AND(X4&lt;&gt;1,X4&lt;&gt;2)))=TRUE,IF(AND(G4="EL",OR(AL4="",AL4="vyplňte registrační e-mail (max.40 znaků)")),"Vyplňte ještě registrační e-mail pro E-SIM  ","OK  "),IF(AND(F4="",G4=""),"Číslo nebo typ SIM, ","")&amp;IF(H4="","Tarif, ","")&amp;IF(OR(AND(O4="",P4=""),AND(O4="",P4="_"),AND(O4&lt;&gt;"",P4&lt;&gt;"")),"Fakturační skupina, ","")&amp;IF(AK4="","Heslo, ","")&amp;IF(AND(X4=2,COUNTA(S4:V4)&gt;0),"Konflikt:Blokování roam. dat X dat.roam.zvýhodnění, ","")&amp;IF(AND(X4=1,Y4&lt;&gt;""),"Konflikt:Blok.dat X dat.zvýhodnění, ","")),IF(C4="M",IF(AND(D4&lt;&gt;"",F4&lt;&gt;"",AND(OR(O4&lt;&gt;"",P4&lt;&gt;""),P4&lt;&gt;"_",OR(AND(O4="",P4&lt;&gt;""),AND(O4&lt;&gt;"",P4=""))),AK4&lt;&gt;"",OR(OR(AND(X4=2,COUNTA(S4:V4)=0),AND(X4=1,Y4="")),AND(X4&lt;&gt;1,X4&lt;&gt;2)))=TRUE,"OK  ",IF(D4="","Tel.číslo, ","")&amp;IF(F4="","Číslo SIM, ","")&amp;IF(H4="","Tarif, ","")&amp;IF(OR(AND(O4="",P4=""),AND(O4="",P4="_"),AND(O4&lt;&gt;"",P4&lt;&gt;"")),"Fakturační skupina, ","")&amp;IF(AK4="","Heslo, ","")&amp;IF(AND(X4=2,COUNTA(S4:V4)&gt;0),"Konflikt:Blokování roam. dat X dat.roam.zvýhodnění, ","")&amp;IF(AND(X4=1,Y4&lt;&gt;""),"Konflikt:Blok.dat X dat.zvýhodnění, ","")),IF(C4="H",IF(AND(E4&lt;&gt;"",G4&lt;&gt;"",H4&lt;&gt;"",AND(OR(O4&lt;&gt;"",P4&lt;&gt;""),P4&lt;&gt;"_",OR(AND(O4="",P4&lt;&gt;""),AND(O4&lt;&gt;"",P4=""))),AK4&lt;&gt;"",OR(OR(AND(X4=2,COUNTA(S4:V4)=0),AND(X4=1,Y4="")),AND(X4&lt;&gt;1,X4&lt;&gt;2))),IF(AND(G4="EL",OR(AL4="",AL4="vyplňte registrační e-mail (max.40 znaků)")),"Vyplňte ještě registrační e-mail (sloupec AL)  ","OK  "),IF(E4="","Počet SIM, ","")&amp;IF(G4="","Typ SIM, ","")&amp;IF(H4="","Tarif, ","")&amp;IF(OR(AND(O4="",P4=""),AND(O4="",P4="_"),AND(O4&lt;&gt;"",P4&lt;&gt;"")),"Fakturační skupina, ","")&amp;IF(AK4="","Heslo, ","")&amp;IF(AND(X4=2,COUNTA(S4:V4)&gt;0),"Konflikt:Blokování roam. dat X dat.roam.zvýhodnění, ","")&amp;IF(AND(X4=1,Y4&lt;&gt;""),"Konflikt:Blok.dat X dat.zvýhodnění, ","")),"Vyberte Typ objednávky --&gt;  ")))))</f>
        <v xml:space="preserve">Vyberte Typ objednávky --&gt;  </v>
      </c>
    </row>
    <row r="5" spans="1:40" s="82" customFormat="1" ht="16.5" customHeight="1">
      <c r="A5" s="150" t="str">
        <f t="shared" si="0"/>
        <v>Vyberte Typ objednávky --&gt;</v>
      </c>
      <c r="B5" s="185">
        <v>4</v>
      </c>
      <c r="C5" s="186"/>
      <c r="D5" s="184"/>
      <c r="E5" s="195"/>
      <c r="F5" s="238"/>
      <c r="G5" s="186"/>
      <c r="H5" s="186"/>
      <c r="I5" s="189"/>
      <c r="J5" s="187"/>
      <c r="K5" s="189"/>
      <c r="L5" s="188" t="b">
        <v>1</v>
      </c>
      <c r="M5" s="189"/>
      <c r="N5" s="246" t="str">
        <f>helpsheet!AK5</f>
        <v>zadejte FS:</v>
      </c>
      <c r="O5" s="190"/>
      <c r="P5" s="190"/>
      <c r="Q5" s="185">
        <v>4</v>
      </c>
      <c r="R5" s="191" t="str">
        <f t="shared" si="1"/>
        <v>neni zadano (D5)</v>
      </c>
      <c r="S5" s="192"/>
      <c r="T5" s="192"/>
      <c r="U5" s="192"/>
      <c r="V5" s="189"/>
      <c r="W5" s="189"/>
      <c r="X5" s="189"/>
      <c r="Y5" s="189"/>
      <c r="Z5" s="193" t="b">
        <v>0</v>
      </c>
      <c r="AA5" s="188" t="b">
        <v>0</v>
      </c>
      <c r="AB5" s="188" t="b">
        <v>0</v>
      </c>
      <c r="AC5" s="185">
        <v>4</v>
      </c>
      <c r="AD5" s="194" t="str">
        <f t="shared" si="2"/>
        <v>neni zadano (D5)</v>
      </c>
      <c r="AE5" s="188" t="b">
        <v>0</v>
      </c>
      <c r="AF5" s="188" t="b">
        <v>0</v>
      </c>
      <c r="AG5" s="188" t="b">
        <v>0</v>
      </c>
      <c r="AH5" s="188" t="b">
        <v>0</v>
      </c>
      <c r="AI5" s="189"/>
      <c r="AJ5" s="189"/>
      <c r="AK5" s="190"/>
      <c r="AL5" s="196"/>
      <c r="AM5" s="186"/>
      <c r="AN5" s="235" t="str">
        <f>IF(COUNTIF($D$2:$D$21,D5)&gt;1,"Duplicita v tel. čísle, ",IF(C5="P",IF(AND(OR(F5&lt;&gt;"",G5&lt;&gt;""),H5&lt;&gt;"",AND(OR(O5&lt;&gt;"",P5&lt;&gt;""),P5&lt;&gt;"_",OR(AND(O5="",P5&lt;&gt;""),AND(O5&lt;&gt;"",P5=""))),AK5&lt;&gt;"",OR(OR(AND(X5=2,COUNTA(S5:V5)=0),AND(X5=1,Y5="")),AND(X5&lt;&gt;1,X5&lt;&gt;2)),D5&lt;&gt;""),IF(AND(OR(F5&lt;&gt;"",G5&lt;&gt;""),H5&lt;&gt;"",AND(OR(O5&lt;&gt;"",P5&lt;&gt;""),P5&lt;&gt;"_",OR(AND(O5="",P5&lt;&gt;""),AND(O5&lt;&gt;"",P5=""))),AK5&lt;&gt;"",OR(OR(AND(X5=2,COUNTA(S5:V5)=0),AND(X5=1,Y5="")),AND(X5&lt;&gt;1,X5&lt;&gt;2)),D5&lt;&gt;"",VLOOKUP(D5,'Příloha Dohody o přenosu'!$A$6:$C$206,2,FALSE)&lt;&gt;"",OR(OR(VLOOKUP(D5,'Příloha Dohody o přenosu'!$A$6:$C$206,3,FALSE)&lt;&gt;"",F5=""),F5&lt;&gt;""),OR(AND(G5="EL",AND(AL5&lt;&gt;"",AL5&lt;&gt;"vyplňte registrační e-mail (max.40 znaků)")),G5&lt;&gt;"EL"))=TRUE,"OK  ",IF(VLOOKUP(D5,'Příloha Dohody o přenosu'!$A$6:$C$206,2,FALSE)="","Vyplňte OKU/ČVOP v příloze dohody o přenosu, ","")&amp;IF(AND(VLOOKUP(D5,'Příloha Dohody o přenosu'!$A$7:$C$100,3,FALSE)="",AND(F5="",G5&lt;&gt;"EL")),"Vyplňte datum přenesení v příloze dohody o přenosu, ","")&amp;IF(AND(G5="EL",OR(AL5="",AL5="vyplňte registrační e-mail (max.40 znaků)")),"Vyplňte ještě registrační e-mail (sloupec AL)  ","")),IF(D5="","Tel. číslo, ","")&amp;IF(AND(F5="",G5=""),"Číslo nebo typ SIM, ","")&amp;IF(H5="","Tarif, ","")&amp;IF(OR(AND(O5="",P5=""),AND(O5="",P5="_"),AND(O5&lt;&gt;"",P5&lt;&gt;"")),"Fakturační skupina, ","")&amp;IF(AK5="","Heslo, ","")&amp;IF(AND(X5=2,COUNTA(S5:V5)&gt;0),"Konflikt:Blokování roam. dat X dat.roam.zvýhodnění, ","")&amp;IF(AND(X5=1,Y5&lt;&gt;""),"Konflikt:Blok.dat X dat.zvýhodnění, ","")),IF(C5="A",IF(AND(OR(F5&lt;&gt;"",G5&lt;&gt;""),H5&lt;&gt;"",AND(OR(O5&lt;&gt;"",P5&lt;&gt;""),P5 &lt;&gt; "_",OR(AND(O5="",P5&lt;&gt;""),AND(O5&lt;&gt;"",P5=""))),AK5&lt;&gt;"",OR(OR(AND(X5=2,COUNTA(S5:V5)=0),AND(X5=1,Y5="")),AND(X5&lt;&gt;1,X5&lt;&gt;2)))=TRUE,IF(AND(G5="EL",OR(AL5="",AL5="vyplňte registrační e-mail (max.40 znaků)")),"Vyplňte ještě registrační e-mail pro E-SIM  ","OK  "),IF(AND(F5="",G5=""),"Číslo nebo typ SIM, ","")&amp;IF(H5="","Tarif, ","")&amp;IF(OR(AND(O5="",P5=""),AND(O5="",P5="_"),AND(O5&lt;&gt;"",P5&lt;&gt;"")),"Fakturační skupina, ","")&amp;IF(AK5="","Heslo, ","")&amp;IF(AND(X5=2,COUNTA(S5:V5)&gt;0),"Konflikt:Blokování roam. dat X dat.roam.zvýhodnění, ","")&amp;IF(AND(X5=1,Y5&lt;&gt;""),"Konflikt:Blok.dat X dat.zvýhodnění, ","")),IF(C5="M",IF(AND(D5&lt;&gt;"",F5&lt;&gt;"",AND(OR(O5&lt;&gt;"",P5&lt;&gt;""),P5&lt;&gt;"_",OR(AND(O5="",P5&lt;&gt;""),AND(O5&lt;&gt;"",P5=""))),AK5&lt;&gt;"",OR(OR(AND(X5=2,COUNTA(S5:V5)=0),AND(X5=1,Y5="")),AND(X5&lt;&gt;1,X5&lt;&gt;2)))=TRUE,"OK  ",IF(D5="","Tel.číslo, ","")&amp;IF(F5="","Číslo SIM, ","")&amp;IF(H5="","Tarif, ","")&amp;IF(OR(AND(O5="",P5=""),AND(O5="",P5="_"),AND(O5&lt;&gt;"",P5&lt;&gt;"")),"Fakturační skupina, ","")&amp;IF(AK5="","Heslo, ","")&amp;IF(AND(X5=2,COUNTA(S5:V5)&gt;0),"Konflikt:Blokování roam. dat X dat.roam.zvýhodnění, ","")&amp;IF(AND(X5=1,Y5&lt;&gt;""),"Konflikt:Blok.dat X dat.zvýhodnění, ","")),IF(C5="H",IF(AND(E5&lt;&gt;"",G5&lt;&gt;"",H5&lt;&gt;"",AND(OR(O5&lt;&gt;"",P5&lt;&gt;""),P5&lt;&gt;"_",OR(AND(O5="",P5&lt;&gt;""),AND(O5&lt;&gt;"",P5=""))),AK5&lt;&gt;"",OR(OR(AND(X5=2,COUNTA(S5:V5)=0),AND(X5=1,Y5="")),AND(X5&lt;&gt;1,X5&lt;&gt;2))),IF(AND(G5="EL",OR(AL5="",AL5="vyplňte registrační e-mail (max.40 znaků)")),"Vyplňte ještě registrační e-mail (sloupec AL)  ","OK  "),IF(E5="","Počet SIM, ","")&amp;IF(G5="","Typ SIM, ","")&amp;IF(H5="","Tarif, ","")&amp;IF(OR(AND(O5="",P5=""),AND(O5="",P5="_"),AND(O5&lt;&gt;"",P5&lt;&gt;"")),"Fakturační skupina, ","")&amp;IF(AK5="","Heslo, ","")&amp;IF(AND(X5=2,COUNTA(S5:V5)&gt;0),"Konflikt:Blokování roam. dat X dat.roam.zvýhodnění, ","")&amp;IF(AND(X5=1,Y5&lt;&gt;""),"Konflikt:Blok.dat X dat.zvýhodnění, ","")),"Vyberte Typ objednávky --&gt;  ")))))</f>
        <v xml:space="preserve">Vyberte Typ objednávky --&gt;  </v>
      </c>
    </row>
    <row r="6" spans="1:40" s="82" customFormat="1" ht="16.5" customHeight="1">
      <c r="A6" s="150" t="str">
        <f t="shared" si="0"/>
        <v>Vyberte Typ objednávky --&gt;</v>
      </c>
      <c r="B6" s="185">
        <v>5</v>
      </c>
      <c r="C6" s="186"/>
      <c r="D6" s="184"/>
      <c r="E6" s="195"/>
      <c r="F6" s="238"/>
      <c r="G6" s="186"/>
      <c r="H6" s="186"/>
      <c r="I6" s="189"/>
      <c r="J6" s="187"/>
      <c r="K6" s="189"/>
      <c r="L6" s="188" t="b">
        <v>1</v>
      </c>
      <c r="M6" s="189"/>
      <c r="N6" s="246" t="str">
        <f>helpsheet!AK6</f>
        <v>zadejte FS:</v>
      </c>
      <c r="O6" s="190"/>
      <c r="P6" s="190"/>
      <c r="Q6" s="185">
        <v>5</v>
      </c>
      <c r="R6" s="191" t="str">
        <f t="shared" si="1"/>
        <v>neni zadano (D6)</v>
      </c>
      <c r="S6" s="192"/>
      <c r="T6" s="192"/>
      <c r="U6" s="192"/>
      <c r="V6" s="189"/>
      <c r="W6" s="189"/>
      <c r="X6" s="189"/>
      <c r="Y6" s="189"/>
      <c r="Z6" s="193" t="b">
        <v>0</v>
      </c>
      <c r="AA6" s="188" t="b">
        <v>0</v>
      </c>
      <c r="AB6" s="188" t="b">
        <v>0</v>
      </c>
      <c r="AC6" s="185">
        <v>5</v>
      </c>
      <c r="AD6" s="194" t="str">
        <f t="shared" si="2"/>
        <v>neni zadano (D6)</v>
      </c>
      <c r="AE6" s="188" t="b">
        <v>0</v>
      </c>
      <c r="AF6" s="188" t="b">
        <v>0</v>
      </c>
      <c r="AG6" s="188" t="b">
        <v>0</v>
      </c>
      <c r="AH6" s="188" t="b">
        <v>0</v>
      </c>
      <c r="AI6" s="189"/>
      <c r="AJ6" s="189"/>
      <c r="AK6" s="190"/>
      <c r="AL6" s="196"/>
      <c r="AM6" s="186"/>
      <c r="AN6" s="235" t="str">
        <f>IF(COUNTIF($D$2:$D$21,D6)&gt;1,"Duplicita v tel. čísle, ",IF(C6="P",IF(AND(OR(F6&lt;&gt;"",G6&lt;&gt;""),H6&lt;&gt;"",AND(OR(O6&lt;&gt;"",P6&lt;&gt;""),P6&lt;&gt;"_",OR(AND(O6="",P6&lt;&gt;""),AND(O6&lt;&gt;"",P6=""))),AK6&lt;&gt;"",OR(OR(AND(X6=2,COUNTA(S6:V6)=0),AND(X6=1,Y6="")),AND(X6&lt;&gt;1,X6&lt;&gt;2)),D6&lt;&gt;""),IF(AND(OR(F6&lt;&gt;"",G6&lt;&gt;""),H6&lt;&gt;"",AND(OR(O6&lt;&gt;"",P6&lt;&gt;""),P6&lt;&gt;"_",OR(AND(O6="",P6&lt;&gt;""),AND(O6&lt;&gt;"",P6=""))),AK6&lt;&gt;"",OR(OR(AND(X6=2,COUNTA(S6:V6)=0),AND(X6=1,Y6="")),AND(X6&lt;&gt;1,X6&lt;&gt;2)),D6&lt;&gt;"",VLOOKUP(D6,'Příloha Dohody o přenosu'!$A$6:$C$206,2,FALSE)&lt;&gt;"",OR(OR(VLOOKUP(D6,'Příloha Dohody o přenosu'!$A$6:$C$206,3,FALSE)&lt;&gt;"",F6=""),F6&lt;&gt;""),OR(AND(G6="EL",AND(AL6&lt;&gt;"",AL6&lt;&gt;"vyplňte registrační e-mail (max.40 znaků)")),G6&lt;&gt;"EL"))=TRUE,"OK  ",IF(VLOOKUP(D6,'Příloha Dohody o přenosu'!$A$6:$C$206,2,FALSE)="","Vyplňte OKU/ČVOP v příloze dohody o přenosu, ","")&amp;IF(AND(VLOOKUP(D6,'Příloha Dohody o přenosu'!$A$7:$C$100,3,FALSE)="",AND(F6="",G6&lt;&gt;"EL")),"Vyplňte datum přenesení v příloze dohody o přenosu, ","")&amp;IF(AND(G6="EL",OR(AL6="",AL6="vyplňte registrační e-mail (max.40 znaků)")),"Vyplňte ještě registrační e-mail (sloupec AL)  ","")),IF(D6="","Tel. číslo, ","")&amp;IF(AND(F6="",G6=""),"Číslo nebo typ SIM, ","")&amp;IF(H6="","Tarif, ","")&amp;IF(OR(AND(O6="",P6=""),AND(O6="",P6="_"),AND(O6&lt;&gt;"",P6&lt;&gt;"")),"Fakturační skupina, ","")&amp;IF(AK6="","Heslo, ","")&amp;IF(AND(X6=2,COUNTA(S6:V6)&gt;0),"Konflikt:Blokování roam. dat X dat.roam.zvýhodnění, ","")&amp;IF(AND(X6=1,Y6&lt;&gt;""),"Konflikt:Blok.dat X dat.zvýhodnění, ","")),IF(C6="A",IF(AND(OR(F6&lt;&gt;"",G6&lt;&gt;""),H6&lt;&gt;"",AND(OR(O6&lt;&gt;"",P6&lt;&gt;""),P6 &lt;&gt; "_",OR(AND(O6="",P6&lt;&gt;""),AND(O6&lt;&gt;"",P6=""))),AK6&lt;&gt;"",OR(OR(AND(X6=2,COUNTA(S6:V6)=0),AND(X6=1,Y6="")),AND(X6&lt;&gt;1,X6&lt;&gt;2)))=TRUE,IF(AND(G6="EL",OR(AL6="",AL6="vyplňte registrační e-mail (max.40 znaků)")),"Vyplňte ještě registrační e-mail pro E-SIM  ","OK  "),IF(AND(F6="",G6=""),"Číslo nebo typ SIM, ","")&amp;IF(H6="","Tarif, ","")&amp;IF(OR(AND(O6="",P6=""),AND(O6="",P6="_"),AND(O6&lt;&gt;"",P6&lt;&gt;"")),"Fakturační skupina, ","")&amp;IF(AK6="","Heslo, ","")&amp;IF(AND(X6=2,COUNTA(S6:V6)&gt;0),"Konflikt:Blokování roam. dat X dat.roam.zvýhodnění, ","")&amp;IF(AND(X6=1,Y6&lt;&gt;""),"Konflikt:Blok.dat X dat.zvýhodnění, ","")),IF(C6="M",IF(AND(D6&lt;&gt;"",F6&lt;&gt;"",AND(OR(O6&lt;&gt;"",P6&lt;&gt;""),P6&lt;&gt;"_",OR(AND(O6="",P6&lt;&gt;""),AND(O6&lt;&gt;"",P6=""))),AK6&lt;&gt;"",OR(OR(AND(X6=2,COUNTA(S6:V6)=0),AND(X6=1,Y6="")),AND(X6&lt;&gt;1,X6&lt;&gt;2)))=TRUE,"OK  ",IF(D6="","Tel.číslo, ","")&amp;IF(F6="","Číslo SIM, ","")&amp;IF(H6="","Tarif, ","")&amp;IF(OR(AND(O6="",P6=""),AND(O6="",P6="_"),AND(O6&lt;&gt;"",P6&lt;&gt;"")),"Fakturační skupina, ","")&amp;IF(AK6="","Heslo, ","")&amp;IF(AND(X6=2,COUNTA(S6:V6)&gt;0),"Konflikt:Blokování roam. dat X dat.roam.zvýhodnění, ","")&amp;IF(AND(X6=1,Y6&lt;&gt;""),"Konflikt:Blok.dat X dat.zvýhodnění, ","")),IF(C6="H",IF(AND(E6&lt;&gt;"",G6&lt;&gt;"",H6&lt;&gt;"",AND(OR(O6&lt;&gt;"",P6&lt;&gt;""),P6&lt;&gt;"_",OR(AND(O6="",P6&lt;&gt;""),AND(O6&lt;&gt;"",P6=""))),AK6&lt;&gt;"",OR(OR(AND(X6=2,COUNTA(S6:V6)=0),AND(X6=1,Y6="")),AND(X6&lt;&gt;1,X6&lt;&gt;2))),IF(AND(G6="EL",OR(AL6="",AL6="vyplňte registrační e-mail (max.40 znaků)")),"Vyplňte ještě registrační e-mail (sloupec AL)  ","OK  "),IF(E6="","Počet SIM, ","")&amp;IF(G6="","Typ SIM, ","")&amp;IF(H6="","Tarif, ","")&amp;IF(OR(AND(O6="",P6=""),AND(O6="",P6="_"),AND(O6&lt;&gt;"",P6&lt;&gt;"")),"Fakturační skupina, ","")&amp;IF(AK6="","Heslo, ","")&amp;IF(AND(X6=2,COUNTA(S6:V6)&gt;0),"Konflikt:Blokování roam. dat X dat.roam.zvýhodnění, ","")&amp;IF(AND(X6=1,Y6&lt;&gt;""),"Konflikt:Blok.dat X dat.zvýhodnění, ","")),"Vyberte Typ objednávky --&gt;  ")))))</f>
        <v xml:space="preserve">Vyberte Typ objednávky --&gt;  </v>
      </c>
    </row>
    <row r="7" spans="1:40" s="82" customFormat="1" ht="16.5" customHeight="1">
      <c r="A7" s="150" t="str">
        <f t="shared" si="0"/>
        <v>Vyberte Typ objednávky --&gt;</v>
      </c>
      <c r="B7" s="185">
        <v>6</v>
      </c>
      <c r="C7" s="186"/>
      <c r="D7" s="184"/>
      <c r="E7" s="195"/>
      <c r="F7" s="238"/>
      <c r="G7" s="186"/>
      <c r="H7" s="186"/>
      <c r="I7" s="189"/>
      <c r="J7" s="187"/>
      <c r="K7" s="189"/>
      <c r="L7" s="188" t="b">
        <v>1</v>
      </c>
      <c r="M7" s="189"/>
      <c r="N7" s="246" t="str">
        <f>helpsheet!AK7</f>
        <v>zadejte FS:</v>
      </c>
      <c r="O7" s="190"/>
      <c r="P7" s="190"/>
      <c r="Q7" s="185">
        <v>6</v>
      </c>
      <c r="R7" s="191" t="str">
        <f t="shared" si="1"/>
        <v>neni zadano (D7)</v>
      </c>
      <c r="S7" s="192"/>
      <c r="T7" s="192"/>
      <c r="U7" s="192"/>
      <c r="V7" s="189"/>
      <c r="W7" s="189"/>
      <c r="X7" s="189"/>
      <c r="Y7" s="189"/>
      <c r="Z7" s="193" t="b">
        <v>0</v>
      </c>
      <c r="AA7" s="188" t="b">
        <v>0</v>
      </c>
      <c r="AB7" s="188" t="b">
        <v>0</v>
      </c>
      <c r="AC7" s="185">
        <v>6</v>
      </c>
      <c r="AD7" s="194" t="str">
        <f t="shared" si="2"/>
        <v>neni zadano (D7)</v>
      </c>
      <c r="AE7" s="188" t="b">
        <v>0</v>
      </c>
      <c r="AF7" s="188" t="b">
        <v>0</v>
      </c>
      <c r="AG7" s="188" t="b">
        <v>0</v>
      </c>
      <c r="AH7" s="188" t="b">
        <v>0</v>
      </c>
      <c r="AI7" s="189"/>
      <c r="AJ7" s="189"/>
      <c r="AK7" s="190"/>
      <c r="AL7" s="196"/>
      <c r="AM7" s="186"/>
      <c r="AN7" s="235" t="str">
        <f>IF(COUNTIF($D$2:$D$21,D7)&gt;1,"Duplicita v tel. čísle, ",IF(C7="P",IF(AND(OR(F7&lt;&gt;"",G7&lt;&gt;""),H7&lt;&gt;"",AND(OR(O7&lt;&gt;"",P7&lt;&gt;""),P7&lt;&gt;"_",OR(AND(O7="",P7&lt;&gt;""),AND(O7&lt;&gt;"",P7=""))),AK7&lt;&gt;"",OR(OR(AND(X7=2,COUNTA(S7:V7)=0),AND(X7=1,Y7="")),AND(X7&lt;&gt;1,X7&lt;&gt;2)),D7&lt;&gt;""),IF(AND(OR(F7&lt;&gt;"",G7&lt;&gt;""),H7&lt;&gt;"",AND(OR(O7&lt;&gt;"",P7&lt;&gt;""),P7&lt;&gt;"_",OR(AND(O7="",P7&lt;&gt;""),AND(O7&lt;&gt;"",P7=""))),AK7&lt;&gt;"",OR(OR(AND(X7=2,COUNTA(S7:V7)=0),AND(X7=1,Y7="")),AND(X7&lt;&gt;1,X7&lt;&gt;2)),D7&lt;&gt;"",VLOOKUP(D7,'Příloha Dohody o přenosu'!$A$6:$C$206,2,FALSE)&lt;&gt;"",OR(OR(VLOOKUP(D7,'Příloha Dohody o přenosu'!$A$6:$C$206,3,FALSE)&lt;&gt;"",F7=""),F7&lt;&gt;""),OR(AND(G7="EL",AND(AL7&lt;&gt;"",AL7&lt;&gt;"vyplňte registrační e-mail (max.40 znaků)")),G7&lt;&gt;"EL"))=TRUE,"OK  ",IF(VLOOKUP(D7,'Příloha Dohody o přenosu'!$A$6:$C$206,2,FALSE)="","Vyplňte OKU/ČVOP v příloze dohody o přenosu, ","")&amp;IF(AND(VLOOKUP(D7,'Příloha Dohody o přenosu'!$A$7:$C$100,3,FALSE)="",AND(F7="",G7&lt;&gt;"EL")),"Vyplňte datum přenesení v příloze dohody o přenosu, ","")&amp;IF(AND(G7="EL",OR(AL7="",AL7="vyplňte registrační e-mail (max.40 znaků)")),"Vyplňte ještě registrační e-mail (sloupec AL)  ","")),IF(D7="","Tel. číslo, ","")&amp;IF(AND(F7="",G7=""),"Číslo nebo typ SIM, ","")&amp;IF(H7="","Tarif, ","")&amp;IF(OR(AND(O7="",P7=""),AND(O7="",P7="_"),AND(O7&lt;&gt;"",P7&lt;&gt;"")),"Fakturační skupina, ","")&amp;IF(AK7="","Heslo, ","")&amp;IF(AND(X7=2,COUNTA(S7:V7)&gt;0),"Konflikt:Blokování roam. dat X dat.roam.zvýhodnění, ","")&amp;IF(AND(X7=1,Y7&lt;&gt;""),"Konflikt:Blok.dat X dat.zvýhodnění, ","")),IF(C7="A",IF(AND(OR(F7&lt;&gt;"",G7&lt;&gt;""),H7&lt;&gt;"",AND(OR(O7&lt;&gt;"",P7&lt;&gt;""),P7 &lt;&gt; "_",OR(AND(O7="",P7&lt;&gt;""),AND(O7&lt;&gt;"",P7=""))),AK7&lt;&gt;"",OR(OR(AND(X7=2,COUNTA(S7:V7)=0),AND(X7=1,Y7="")),AND(X7&lt;&gt;1,X7&lt;&gt;2)))=TRUE,IF(AND(G7="EL",OR(AL7="",AL7="vyplňte registrační e-mail (max.40 znaků)")),"Vyplňte ještě registrační e-mail pro E-SIM  ","OK  "),IF(AND(F7="",G7=""),"Číslo nebo typ SIM, ","")&amp;IF(H7="","Tarif, ","")&amp;IF(OR(AND(O7="",P7=""),AND(O7="",P7="_"),AND(O7&lt;&gt;"",P7&lt;&gt;"")),"Fakturační skupina, ","")&amp;IF(AK7="","Heslo, ","")&amp;IF(AND(X7=2,COUNTA(S7:V7)&gt;0),"Konflikt:Blokování roam. dat X dat.roam.zvýhodnění, ","")&amp;IF(AND(X7=1,Y7&lt;&gt;""),"Konflikt:Blok.dat X dat.zvýhodnění, ","")),IF(C7="M",IF(AND(D7&lt;&gt;"",F7&lt;&gt;"",AND(OR(O7&lt;&gt;"",P7&lt;&gt;""),P7&lt;&gt;"_",OR(AND(O7="",P7&lt;&gt;""),AND(O7&lt;&gt;"",P7=""))),AK7&lt;&gt;"",OR(OR(AND(X7=2,COUNTA(S7:V7)=0),AND(X7=1,Y7="")),AND(X7&lt;&gt;1,X7&lt;&gt;2)))=TRUE,"OK  ",IF(D7="","Tel.číslo, ","")&amp;IF(F7="","Číslo SIM, ","")&amp;IF(H7="","Tarif, ","")&amp;IF(OR(AND(O7="",P7=""),AND(O7="",P7="_"),AND(O7&lt;&gt;"",P7&lt;&gt;"")),"Fakturační skupina, ","")&amp;IF(AK7="","Heslo, ","")&amp;IF(AND(X7=2,COUNTA(S7:V7)&gt;0),"Konflikt:Blokování roam. dat X dat.roam.zvýhodnění, ","")&amp;IF(AND(X7=1,Y7&lt;&gt;""),"Konflikt:Blok.dat X dat.zvýhodnění, ","")),IF(C7="H",IF(AND(E7&lt;&gt;"",G7&lt;&gt;"",H7&lt;&gt;"",AND(OR(O7&lt;&gt;"",P7&lt;&gt;""),P7&lt;&gt;"_",OR(AND(O7="",P7&lt;&gt;""),AND(O7&lt;&gt;"",P7=""))),AK7&lt;&gt;"",OR(OR(AND(X7=2,COUNTA(S7:V7)=0),AND(X7=1,Y7="")),AND(X7&lt;&gt;1,X7&lt;&gt;2))),IF(AND(G7="EL",OR(AL7="",AL7="vyplňte registrační e-mail (max.40 znaků)")),"Vyplňte ještě registrační e-mail (sloupec AL)  ","OK  "),IF(E7="","Počet SIM, ","")&amp;IF(G7="","Typ SIM, ","")&amp;IF(H7="","Tarif, ","")&amp;IF(OR(AND(O7="",P7=""),AND(O7="",P7="_"),AND(O7&lt;&gt;"",P7&lt;&gt;"")),"Fakturační skupina, ","")&amp;IF(AK7="","Heslo, ","")&amp;IF(AND(X7=2,COUNTA(S7:V7)&gt;0),"Konflikt:Blokování roam. dat X dat.roam.zvýhodnění, ","")&amp;IF(AND(X7=1,Y7&lt;&gt;""),"Konflikt:Blok.dat X dat.zvýhodnění, ","")),"Vyberte Typ objednávky --&gt;  ")))))</f>
        <v xml:space="preserve">Vyberte Typ objednávky --&gt;  </v>
      </c>
    </row>
    <row r="8" spans="1:40" s="82" customFormat="1" ht="16.5" customHeight="1">
      <c r="A8" s="150" t="str">
        <f t="shared" si="0"/>
        <v>Vyberte Typ objednávky --&gt;</v>
      </c>
      <c r="B8" s="185">
        <v>7</v>
      </c>
      <c r="C8" s="186"/>
      <c r="D8" s="184"/>
      <c r="E8" s="195"/>
      <c r="F8" s="238"/>
      <c r="G8" s="186"/>
      <c r="H8" s="186"/>
      <c r="I8" s="189"/>
      <c r="J8" s="187"/>
      <c r="K8" s="189"/>
      <c r="L8" s="188" t="b">
        <v>1</v>
      </c>
      <c r="M8" s="189"/>
      <c r="N8" s="246" t="str">
        <f>helpsheet!AK8</f>
        <v>zadejte FS:</v>
      </c>
      <c r="O8" s="190"/>
      <c r="P8" s="190"/>
      <c r="Q8" s="185">
        <v>7</v>
      </c>
      <c r="R8" s="191" t="str">
        <f t="shared" si="1"/>
        <v>neni zadano (D8)</v>
      </c>
      <c r="S8" s="192"/>
      <c r="T8" s="192"/>
      <c r="U8" s="192"/>
      <c r="V8" s="189"/>
      <c r="W8" s="189"/>
      <c r="X8" s="189"/>
      <c r="Y8" s="189"/>
      <c r="Z8" s="193" t="b">
        <v>0</v>
      </c>
      <c r="AA8" s="188" t="b">
        <v>0</v>
      </c>
      <c r="AB8" s="188" t="b">
        <v>0</v>
      </c>
      <c r="AC8" s="185">
        <v>7</v>
      </c>
      <c r="AD8" s="194" t="str">
        <f t="shared" si="2"/>
        <v>neni zadano (D8)</v>
      </c>
      <c r="AE8" s="188" t="b">
        <v>0</v>
      </c>
      <c r="AF8" s="188" t="b">
        <v>0</v>
      </c>
      <c r="AG8" s="188" t="b">
        <v>0</v>
      </c>
      <c r="AH8" s="188" t="b">
        <v>0</v>
      </c>
      <c r="AI8" s="189"/>
      <c r="AJ8" s="189"/>
      <c r="AK8" s="190"/>
      <c r="AL8" s="196"/>
      <c r="AM8" s="186"/>
      <c r="AN8" s="235" t="str">
        <f>IF(COUNTIF($D$2:$D$21,D8)&gt;1,"Duplicita v tel. čísle, ",IF(C8="P",IF(AND(OR(F8&lt;&gt;"",G8&lt;&gt;""),H8&lt;&gt;"",AND(OR(O8&lt;&gt;"",P8&lt;&gt;""),P8&lt;&gt;"_",OR(AND(O8="",P8&lt;&gt;""),AND(O8&lt;&gt;"",P8=""))),AK8&lt;&gt;"",OR(OR(AND(X8=2,COUNTA(S8:V8)=0),AND(X8=1,Y8="")),AND(X8&lt;&gt;1,X8&lt;&gt;2)),D8&lt;&gt;""),IF(AND(OR(F8&lt;&gt;"",G8&lt;&gt;""),H8&lt;&gt;"",AND(OR(O8&lt;&gt;"",P8&lt;&gt;""),P8&lt;&gt;"_",OR(AND(O8="",P8&lt;&gt;""),AND(O8&lt;&gt;"",P8=""))),AK8&lt;&gt;"",OR(OR(AND(X8=2,COUNTA(S8:V8)=0),AND(X8=1,Y8="")),AND(X8&lt;&gt;1,X8&lt;&gt;2)),D8&lt;&gt;"",VLOOKUP(D8,'Příloha Dohody o přenosu'!$A$6:$C$206,2,FALSE)&lt;&gt;"",OR(OR(VLOOKUP(D8,'Příloha Dohody o přenosu'!$A$6:$C$206,3,FALSE)&lt;&gt;"",F8=""),F8&lt;&gt;""),OR(AND(G8="EL",AND(AL8&lt;&gt;"",AL8&lt;&gt;"vyplňte registrační e-mail (max.40 znaků)")),G8&lt;&gt;"EL"))=TRUE,"OK  ",IF(VLOOKUP(D8,'Příloha Dohody o přenosu'!$A$6:$C$206,2,FALSE)="","Vyplňte OKU/ČVOP v příloze dohody o přenosu, ","")&amp;IF(AND(VLOOKUP(D8,'Příloha Dohody o přenosu'!$A$7:$C$100,3,FALSE)="",AND(F8="",G8&lt;&gt;"EL")),"Vyplňte datum přenesení v příloze dohody o přenosu, ","")&amp;IF(AND(G8="EL",OR(AL8="",AL8="vyplňte registrační e-mail (max.40 znaků)")),"Vyplňte ještě registrační e-mail (sloupec AL)  ","")),IF(D8="","Tel. číslo, ","")&amp;IF(AND(F8="",G8=""),"Číslo nebo typ SIM, ","")&amp;IF(H8="","Tarif, ","")&amp;IF(OR(AND(O8="",P8=""),AND(O8="",P8="_"),AND(O8&lt;&gt;"",P8&lt;&gt;"")),"Fakturační skupina, ","")&amp;IF(AK8="","Heslo, ","")&amp;IF(AND(X8=2,COUNTA(S8:V8)&gt;0),"Konflikt:Blokování roam. dat X dat.roam.zvýhodnění, ","")&amp;IF(AND(X8=1,Y8&lt;&gt;""),"Konflikt:Blok.dat X dat.zvýhodnění, ","")),IF(C8="A",IF(AND(OR(F8&lt;&gt;"",G8&lt;&gt;""),H8&lt;&gt;"",AND(OR(O8&lt;&gt;"",P8&lt;&gt;""),P8 &lt;&gt; "_",OR(AND(O8="",P8&lt;&gt;""),AND(O8&lt;&gt;"",P8=""))),AK8&lt;&gt;"",OR(OR(AND(X8=2,COUNTA(S8:V8)=0),AND(X8=1,Y8="")),AND(X8&lt;&gt;1,X8&lt;&gt;2)))=TRUE,IF(AND(G8="EL",OR(AL8="",AL8="vyplňte registrační e-mail (max.40 znaků)")),"Vyplňte ještě registrační e-mail pro E-SIM  ","OK  "),IF(AND(F8="",G8=""),"Číslo nebo typ SIM, ","")&amp;IF(H8="","Tarif, ","")&amp;IF(OR(AND(O8="",P8=""),AND(O8="",P8="_"),AND(O8&lt;&gt;"",P8&lt;&gt;"")),"Fakturační skupina, ","")&amp;IF(AK8="","Heslo, ","")&amp;IF(AND(X8=2,COUNTA(S8:V8)&gt;0),"Konflikt:Blokování roam. dat X dat.roam.zvýhodnění, ","")&amp;IF(AND(X8=1,Y8&lt;&gt;""),"Konflikt:Blok.dat X dat.zvýhodnění, ","")),IF(C8="M",IF(AND(D8&lt;&gt;"",F8&lt;&gt;"",AND(OR(O8&lt;&gt;"",P8&lt;&gt;""),P8&lt;&gt;"_",OR(AND(O8="",P8&lt;&gt;""),AND(O8&lt;&gt;"",P8=""))),AK8&lt;&gt;"",OR(OR(AND(X8=2,COUNTA(S8:V8)=0),AND(X8=1,Y8="")),AND(X8&lt;&gt;1,X8&lt;&gt;2)))=TRUE,"OK  ",IF(D8="","Tel.číslo, ","")&amp;IF(F8="","Číslo SIM, ","")&amp;IF(H8="","Tarif, ","")&amp;IF(OR(AND(O8="",P8=""),AND(O8="",P8="_"),AND(O8&lt;&gt;"",P8&lt;&gt;"")),"Fakturační skupina, ","")&amp;IF(AK8="","Heslo, ","")&amp;IF(AND(X8=2,COUNTA(S8:V8)&gt;0),"Konflikt:Blokování roam. dat X dat.roam.zvýhodnění, ","")&amp;IF(AND(X8=1,Y8&lt;&gt;""),"Konflikt:Blok.dat X dat.zvýhodnění, ","")),IF(C8="H",IF(AND(E8&lt;&gt;"",G8&lt;&gt;"",H8&lt;&gt;"",AND(OR(O8&lt;&gt;"",P8&lt;&gt;""),P8&lt;&gt;"_",OR(AND(O8="",P8&lt;&gt;""),AND(O8&lt;&gt;"",P8=""))),AK8&lt;&gt;"",OR(OR(AND(X8=2,COUNTA(S8:V8)=0),AND(X8=1,Y8="")),AND(X8&lt;&gt;1,X8&lt;&gt;2))),IF(AND(G8="EL",OR(AL8="",AL8="vyplňte registrační e-mail (max.40 znaků)")),"Vyplňte ještě registrační e-mail (sloupec AL)  ","OK  "),IF(E8="","Počet SIM, ","")&amp;IF(G8="","Typ SIM, ","")&amp;IF(H8="","Tarif, ","")&amp;IF(OR(AND(O8="",P8=""),AND(O8="",P8="_"),AND(O8&lt;&gt;"",P8&lt;&gt;"")),"Fakturační skupina, ","")&amp;IF(AK8="","Heslo, ","")&amp;IF(AND(X8=2,COUNTA(S8:V8)&gt;0),"Konflikt:Blokování roam. dat X dat.roam.zvýhodnění, ","")&amp;IF(AND(X8=1,Y8&lt;&gt;""),"Konflikt:Blok.dat X dat.zvýhodnění, ","")),"Vyberte Typ objednávky --&gt;  ")))))</f>
        <v xml:space="preserve">Vyberte Typ objednávky --&gt;  </v>
      </c>
    </row>
    <row r="9" spans="1:40" s="82" customFormat="1" ht="16.5" customHeight="1">
      <c r="A9" s="150" t="str">
        <f t="shared" si="0"/>
        <v>Vyberte Typ objednávky --&gt;</v>
      </c>
      <c r="B9" s="185">
        <v>8</v>
      </c>
      <c r="C9" s="186"/>
      <c r="D9" s="184"/>
      <c r="E9" s="195"/>
      <c r="F9" s="238"/>
      <c r="G9" s="186"/>
      <c r="H9" s="186"/>
      <c r="I9" s="189"/>
      <c r="J9" s="187"/>
      <c r="K9" s="189"/>
      <c r="L9" s="188" t="b">
        <v>1</v>
      </c>
      <c r="M9" s="189"/>
      <c r="N9" s="246" t="str">
        <f>helpsheet!AK9</f>
        <v>zadejte FS:</v>
      </c>
      <c r="O9" s="190"/>
      <c r="P9" s="190"/>
      <c r="Q9" s="185">
        <v>8</v>
      </c>
      <c r="R9" s="191" t="str">
        <f t="shared" si="1"/>
        <v>neni zadano (D9)</v>
      </c>
      <c r="S9" s="192"/>
      <c r="T9" s="192"/>
      <c r="U9" s="192"/>
      <c r="V9" s="189"/>
      <c r="W9" s="189"/>
      <c r="X9" s="189"/>
      <c r="Y9" s="189"/>
      <c r="Z9" s="193" t="b">
        <v>0</v>
      </c>
      <c r="AA9" s="188" t="b">
        <v>0</v>
      </c>
      <c r="AB9" s="188" t="b">
        <v>0</v>
      </c>
      <c r="AC9" s="185">
        <v>8</v>
      </c>
      <c r="AD9" s="194" t="str">
        <f t="shared" si="2"/>
        <v>neni zadano (D9)</v>
      </c>
      <c r="AE9" s="188" t="b">
        <v>0</v>
      </c>
      <c r="AF9" s="188" t="b">
        <v>0</v>
      </c>
      <c r="AG9" s="188" t="b">
        <v>0</v>
      </c>
      <c r="AH9" s="188" t="b">
        <v>0</v>
      </c>
      <c r="AI9" s="189"/>
      <c r="AJ9" s="189"/>
      <c r="AK9" s="190"/>
      <c r="AL9" s="196"/>
      <c r="AM9" s="186"/>
      <c r="AN9" s="235" t="str">
        <f>IF(COUNTIF($D$2:$D$21,D9)&gt;1,"Duplicita v tel. čísle, ",IF(C9="P",IF(AND(OR(F9&lt;&gt;"",G9&lt;&gt;""),H9&lt;&gt;"",AND(OR(O9&lt;&gt;"",P9&lt;&gt;""),P9&lt;&gt;"_",OR(AND(O9="",P9&lt;&gt;""),AND(O9&lt;&gt;"",P9=""))),AK9&lt;&gt;"",OR(OR(AND(X9=2,COUNTA(S9:V9)=0),AND(X9=1,Y9="")),AND(X9&lt;&gt;1,X9&lt;&gt;2)),D9&lt;&gt;""),IF(AND(OR(F9&lt;&gt;"",G9&lt;&gt;""),H9&lt;&gt;"",AND(OR(O9&lt;&gt;"",P9&lt;&gt;""),P9&lt;&gt;"_",OR(AND(O9="",P9&lt;&gt;""),AND(O9&lt;&gt;"",P9=""))),AK9&lt;&gt;"",OR(OR(AND(X9=2,COUNTA(S9:V9)=0),AND(X9=1,Y9="")),AND(X9&lt;&gt;1,X9&lt;&gt;2)),D9&lt;&gt;"",VLOOKUP(D9,'Příloha Dohody o přenosu'!$A$6:$C$206,2,FALSE)&lt;&gt;"",OR(OR(VLOOKUP(D9,'Příloha Dohody o přenosu'!$A$6:$C$206,3,FALSE)&lt;&gt;"",F9=""),F9&lt;&gt;""),OR(AND(G9="EL",AND(AL9&lt;&gt;"",AL9&lt;&gt;"vyplňte registrační e-mail (max.40 znaků)")),G9&lt;&gt;"EL"))=TRUE,"OK  ",IF(VLOOKUP(D9,'Příloha Dohody o přenosu'!$A$6:$C$206,2,FALSE)="","Vyplňte OKU/ČVOP v příloze dohody o přenosu, ","")&amp;IF(AND(VLOOKUP(D9,'Příloha Dohody o přenosu'!$A$7:$C$100,3,FALSE)="",AND(F9="",G9&lt;&gt;"EL")),"Vyplňte datum přenesení v příloze dohody o přenosu, ","")&amp;IF(AND(G9="EL",OR(AL9="",AL9="vyplňte registrační e-mail (max.40 znaků)")),"Vyplňte ještě registrační e-mail (sloupec AL)  ","")),IF(D9="","Tel. číslo, ","")&amp;IF(AND(F9="",G9=""),"Číslo nebo typ SIM, ","")&amp;IF(H9="","Tarif, ","")&amp;IF(OR(AND(O9="",P9=""),AND(O9="",P9="_"),AND(O9&lt;&gt;"",P9&lt;&gt;"")),"Fakturační skupina, ","")&amp;IF(AK9="","Heslo, ","")&amp;IF(AND(X9=2,COUNTA(S9:V9)&gt;0),"Konflikt:Blokování roam. dat X dat.roam.zvýhodnění, ","")&amp;IF(AND(X9=1,Y9&lt;&gt;""),"Konflikt:Blok.dat X dat.zvýhodnění, ","")),IF(C9="A",IF(AND(OR(F9&lt;&gt;"",G9&lt;&gt;""),H9&lt;&gt;"",AND(OR(O9&lt;&gt;"",P9&lt;&gt;""),P9 &lt;&gt; "_",OR(AND(O9="",P9&lt;&gt;""),AND(O9&lt;&gt;"",P9=""))),AK9&lt;&gt;"",OR(OR(AND(X9=2,COUNTA(S9:V9)=0),AND(X9=1,Y9="")),AND(X9&lt;&gt;1,X9&lt;&gt;2)))=TRUE,IF(AND(G9="EL",OR(AL9="",AL9="vyplňte registrační e-mail (max.40 znaků)")),"Vyplňte ještě registrační e-mail pro E-SIM  ","OK  "),IF(AND(F9="",G9=""),"Číslo nebo typ SIM, ","")&amp;IF(H9="","Tarif, ","")&amp;IF(OR(AND(O9="",P9=""),AND(O9="",P9="_"),AND(O9&lt;&gt;"",P9&lt;&gt;"")),"Fakturační skupina, ","")&amp;IF(AK9="","Heslo, ","")&amp;IF(AND(X9=2,COUNTA(S9:V9)&gt;0),"Konflikt:Blokování roam. dat X dat.roam.zvýhodnění, ","")&amp;IF(AND(X9=1,Y9&lt;&gt;""),"Konflikt:Blok.dat X dat.zvýhodnění, ","")),IF(C9="M",IF(AND(D9&lt;&gt;"",F9&lt;&gt;"",AND(OR(O9&lt;&gt;"",P9&lt;&gt;""),P9&lt;&gt;"_",OR(AND(O9="",P9&lt;&gt;""),AND(O9&lt;&gt;"",P9=""))),AK9&lt;&gt;"",OR(OR(AND(X9=2,COUNTA(S9:V9)=0),AND(X9=1,Y9="")),AND(X9&lt;&gt;1,X9&lt;&gt;2)))=TRUE,"OK  ",IF(D9="","Tel.číslo, ","")&amp;IF(F9="","Číslo SIM, ","")&amp;IF(H9="","Tarif, ","")&amp;IF(OR(AND(O9="",P9=""),AND(O9="",P9="_"),AND(O9&lt;&gt;"",P9&lt;&gt;"")),"Fakturační skupina, ","")&amp;IF(AK9="","Heslo, ","")&amp;IF(AND(X9=2,COUNTA(S9:V9)&gt;0),"Konflikt:Blokování roam. dat X dat.roam.zvýhodnění, ","")&amp;IF(AND(X9=1,Y9&lt;&gt;""),"Konflikt:Blok.dat X dat.zvýhodnění, ","")),IF(C9="H",IF(AND(E9&lt;&gt;"",G9&lt;&gt;"",H9&lt;&gt;"",AND(OR(O9&lt;&gt;"",P9&lt;&gt;""),P9&lt;&gt;"_",OR(AND(O9="",P9&lt;&gt;""),AND(O9&lt;&gt;"",P9=""))),AK9&lt;&gt;"",OR(OR(AND(X9=2,COUNTA(S9:V9)=0),AND(X9=1,Y9="")),AND(X9&lt;&gt;1,X9&lt;&gt;2))),IF(AND(G9="EL",OR(AL9="",AL9="vyplňte registrační e-mail (max.40 znaků)")),"Vyplňte ještě registrační e-mail (sloupec AL)  ","OK  "),IF(E9="","Počet SIM, ","")&amp;IF(G9="","Typ SIM, ","")&amp;IF(H9="","Tarif, ","")&amp;IF(OR(AND(O9="",P9=""),AND(O9="",P9="_"),AND(O9&lt;&gt;"",P9&lt;&gt;"")),"Fakturační skupina, ","")&amp;IF(AK9="","Heslo, ","")&amp;IF(AND(X9=2,COUNTA(S9:V9)&gt;0),"Konflikt:Blokování roam. dat X dat.roam.zvýhodnění, ","")&amp;IF(AND(X9=1,Y9&lt;&gt;""),"Konflikt:Blok.dat X dat.zvýhodnění, ","")),"Vyberte Typ objednávky --&gt;  ")))))</f>
        <v xml:space="preserve">Vyberte Typ objednávky --&gt;  </v>
      </c>
    </row>
    <row r="10" spans="1:40" s="82" customFormat="1" ht="16.5" customHeight="1">
      <c r="A10" s="150" t="str">
        <f t="shared" si="0"/>
        <v>Vyberte Typ objednávky --&gt;</v>
      </c>
      <c r="B10" s="185">
        <v>9</v>
      </c>
      <c r="C10" s="186"/>
      <c r="D10" s="184"/>
      <c r="E10" s="195"/>
      <c r="F10" s="238"/>
      <c r="G10" s="186"/>
      <c r="H10" s="186"/>
      <c r="I10" s="189"/>
      <c r="J10" s="187"/>
      <c r="K10" s="189"/>
      <c r="L10" s="188" t="b">
        <v>1</v>
      </c>
      <c r="M10" s="189"/>
      <c r="N10" s="246" t="str">
        <f>helpsheet!AK10</f>
        <v>zadejte FS:</v>
      </c>
      <c r="O10" s="190"/>
      <c r="P10" s="190"/>
      <c r="Q10" s="185">
        <v>9</v>
      </c>
      <c r="R10" s="191" t="str">
        <f t="shared" si="1"/>
        <v>neni zadano (D10)</v>
      </c>
      <c r="S10" s="192"/>
      <c r="T10" s="192"/>
      <c r="U10" s="192"/>
      <c r="V10" s="189"/>
      <c r="W10" s="189"/>
      <c r="X10" s="189"/>
      <c r="Y10" s="189"/>
      <c r="Z10" s="193" t="b">
        <v>0</v>
      </c>
      <c r="AA10" s="188" t="b">
        <v>0</v>
      </c>
      <c r="AB10" s="188" t="b">
        <v>0</v>
      </c>
      <c r="AC10" s="185">
        <v>9</v>
      </c>
      <c r="AD10" s="194" t="str">
        <f t="shared" si="2"/>
        <v>neni zadano (D10)</v>
      </c>
      <c r="AE10" s="188" t="b">
        <v>0</v>
      </c>
      <c r="AF10" s="188" t="b">
        <v>0</v>
      </c>
      <c r="AG10" s="188" t="b">
        <v>0</v>
      </c>
      <c r="AH10" s="188" t="b">
        <v>0</v>
      </c>
      <c r="AI10" s="189"/>
      <c r="AJ10" s="189"/>
      <c r="AK10" s="190"/>
      <c r="AL10" s="196"/>
      <c r="AM10" s="186"/>
      <c r="AN10" s="235" t="str">
        <f>IF(COUNTIF($D$2:$D$21,D10)&gt;1,"Duplicita v tel. čísle, ",IF(C10="P",IF(AND(OR(F10&lt;&gt;"",G10&lt;&gt;""),H10&lt;&gt;"",AND(OR(O10&lt;&gt;"",P10&lt;&gt;""),P10&lt;&gt;"_",OR(AND(O10="",P10&lt;&gt;""),AND(O10&lt;&gt;"",P10=""))),AK10&lt;&gt;"",OR(OR(AND(X10=2,COUNTA(S10:V10)=0),AND(X10=1,Y10="")),AND(X10&lt;&gt;1,X10&lt;&gt;2)),D10&lt;&gt;""),IF(AND(OR(F10&lt;&gt;"",G10&lt;&gt;""),H10&lt;&gt;"",AND(OR(O10&lt;&gt;"",P10&lt;&gt;""),P10&lt;&gt;"_",OR(AND(O10="",P10&lt;&gt;""),AND(O10&lt;&gt;"",P10=""))),AK10&lt;&gt;"",OR(OR(AND(X10=2,COUNTA(S10:V10)=0),AND(X10=1,Y10="")),AND(X10&lt;&gt;1,X10&lt;&gt;2)),D10&lt;&gt;"",VLOOKUP(D10,'Příloha Dohody o přenosu'!$A$6:$C$206,2,FALSE)&lt;&gt;"",OR(OR(VLOOKUP(D10,'Příloha Dohody o přenosu'!$A$6:$C$206,3,FALSE)&lt;&gt;"",F10=""),F10&lt;&gt;""),OR(AND(G10="EL",AND(AL10&lt;&gt;"",AL10&lt;&gt;"vyplňte registrační e-mail (max.40 znaků)")),G10&lt;&gt;"EL"))=TRUE,"OK  ",IF(VLOOKUP(D10,'Příloha Dohody o přenosu'!$A$6:$C$206,2,FALSE)="","Vyplňte OKU/ČVOP v příloze dohody o přenosu, ","")&amp;IF(AND(VLOOKUP(D10,'Příloha Dohody o přenosu'!$A$7:$C$100,3,FALSE)="",AND(F10="",G10&lt;&gt;"EL")),"Vyplňte datum přenesení v příloze dohody o přenosu, ","")&amp;IF(AND(G10="EL",OR(AL10="",AL10="vyplňte registrační e-mail (max.40 znaků)")),"Vyplňte ještě registrační e-mail (sloupec AL)  ","")),IF(D10="","Tel. číslo, ","")&amp;IF(AND(F10="",G10=""),"Číslo nebo typ SIM, ","")&amp;IF(H10="","Tarif, ","")&amp;IF(OR(AND(O10="",P10=""),AND(O10="",P10="_"),AND(O10&lt;&gt;"",P10&lt;&gt;"")),"Fakturační skupina, ","")&amp;IF(AK10="","Heslo, ","")&amp;IF(AND(X10=2,COUNTA(S10:V10)&gt;0),"Konflikt:Blokování roam. dat X dat.roam.zvýhodnění, ","")&amp;IF(AND(X10=1,Y10&lt;&gt;""),"Konflikt:Blok.dat X dat.zvýhodnění, ","")),IF(C10="A",IF(AND(OR(F10&lt;&gt;"",G10&lt;&gt;""),H10&lt;&gt;"",AND(OR(O10&lt;&gt;"",P10&lt;&gt;""),P10 &lt;&gt; "_",OR(AND(O10="",P10&lt;&gt;""),AND(O10&lt;&gt;"",P10=""))),AK10&lt;&gt;"",OR(OR(AND(X10=2,COUNTA(S10:V10)=0),AND(X10=1,Y10="")),AND(X10&lt;&gt;1,X10&lt;&gt;2)))=TRUE,IF(AND(G10="EL",OR(AL10="",AL10="vyplňte registrační e-mail (max.40 znaků)")),"Vyplňte ještě registrační e-mail pro E-SIM  ","OK  "),IF(AND(F10="",G10=""),"Číslo nebo typ SIM, ","")&amp;IF(H10="","Tarif, ","")&amp;IF(OR(AND(O10="",P10=""),AND(O10="",P10="_"),AND(O10&lt;&gt;"",P10&lt;&gt;"")),"Fakturační skupina, ","")&amp;IF(AK10="","Heslo, ","")&amp;IF(AND(X10=2,COUNTA(S10:V10)&gt;0),"Konflikt:Blokování roam. dat X dat.roam.zvýhodnění, ","")&amp;IF(AND(X10=1,Y10&lt;&gt;""),"Konflikt:Blok.dat X dat.zvýhodnění, ","")),IF(C10="M",IF(AND(D10&lt;&gt;"",F10&lt;&gt;"",AND(OR(O10&lt;&gt;"",P10&lt;&gt;""),P10&lt;&gt;"_",OR(AND(O10="",P10&lt;&gt;""),AND(O10&lt;&gt;"",P10=""))),AK10&lt;&gt;"",OR(OR(AND(X10=2,COUNTA(S10:V10)=0),AND(X10=1,Y10="")),AND(X10&lt;&gt;1,X10&lt;&gt;2)))=TRUE,"OK  ",IF(D10="","Tel.číslo, ","")&amp;IF(F10="","Číslo SIM, ","")&amp;IF(H10="","Tarif, ","")&amp;IF(OR(AND(O10="",P10=""),AND(O10="",P10="_"),AND(O10&lt;&gt;"",P10&lt;&gt;"")),"Fakturační skupina, ","")&amp;IF(AK10="","Heslo, ","")&amp;IF(AND(X10=2,COUNTA(S10:V10)&gt;0),"Konflikt:Blokování roam. dat X dat.roam.zvýhodnění, ","")&amp;IF(AND(X10=1,Y10&lt;&gt;""),"Konflikt:Blok.dat X dat.zvýhodnění, ","")),IF(C10="H",IF(AND(E10&lt;&gt;"",G10&lt;&gt;"",H10&lt;&gt;"",AND(OR(O10&lt;&gt;"",P10&lt;&gt;""),P10&lt;&gt;"_",OR(AND(O10="",P10&lt;&gt;""),AND(O10&lt;&gt;"",P10=""))),AK10&lt;&gt;"",OR(OR(AND(X10=2,COUNTA(S10:V10)=0),AND(X10=1,Y10="")),AND(X10&lt;&gt;1,X10&lt;&gt;2))),IF(AND(G10="EL",OR(AL10="",AL10="vyplňte registrační e-mail (max.40 znaků)")),"Vyplňte ještě registrační e-mail (sloupec AL)  ","OK  "),IF(E10="","Počet SIM, ","")&amp;IF(G10="","Typ SIM, ","")&amp;IF(H10="","Tarif, ","")&amp;IF(OR(AND(O10="",P10=""),AND(O10="",P10="_"),AND(O10&lt;&gt;"",P10&lt;&gt;"")),"Fakturační skupina, ","")&amp;IF(AK10="","Heslo, ","")&amp;IF(AND(X10=2,COUNTA(S10:V10)&gt;0),"Konflikt:Blokování roam. dat X dat.roam.zvýhodnění, ","")&amp;IF(AND(X10=1,Y10&lt;&gt;""),"Konflikt:Blok.dat X dat.zvýhodnění, ","")),"Vyberte Typ objednávky --&gt;  ")))))</f>
        <v xml:space="preserve">Vyberte Typ objednávky --&gt;  </v>
      </c>
    </row>
    <row r="11" spans="1:40" s="82" customFormat="1" ht="16.5" customHeight="1">
      <c r="A11" s="150" t="str">
        <f t="shared" si="0"/>
        <v>Vyberte Typ objednávky --&gt;</v>
      </c>
      <c r="B11" s="185">
        <v>10</v>
      </c>
      <c r="C11" s="186"/>
      <c r="D11" s="184"/>
      <c r="E11" s="195"/>
      <c r="F11" s="238"/>
      <c r="G11" s="186"/>
      <c r="H11" s="186"/>
      <c r="I11" s="189"/>
      <c r="J11" s="187"/>
      <c r="K11" s="189"/>
      <c r="L11" s="188" t="b">
        <v>1</v>
      </c>
      <c r="M11" s="189"/>
      <c r="N11" s="246" t="str">
        <f>helpsheet!AK11</f>
        <v>zadejte FS:</v>
      </c>
      <c r="O11" s="190"/>
      <c r="P11" s="190"/>
      <c r="Q11" s="185">
        <v>10</v>
      </c>
      <c r="R11" s="191" t="str">
        <f t="shared" si="1"/>
        <v>neni zadano (D11)</v>
      </c>
      <c r="S11" s="192"/>
      <c r="T11" s="192"/>
      <c r="U11" s="192"/>
      <c r="V11" s="189"/>
      <c r="W11" s="189"/>
      <c r="X11" s="189"/>
      <c r="Y11" s="189"/>
      <c r="Z11" s="193" t="b">
        <v>0</v>
      </c>
      <c r="AA11" s="188" t="b">
        <v>0</v>
      </c>
      <c r="AB11" s="188" t="b">
        <v>0</v>
      </c>
      <c r="AC11" s="185">
        <v>10</v>
      </c>
      <c r="AD11" s="194" t="str">
        <f t="shared" si="2"/>
        <v>neni zadano (D11)</v>
      </c>
      <c r="AE11" s="188" t="b">
        <v>0</v>
      </c>
      <c r="AF11" s="188" t="b">
        <v>0</v>
      </c>
      <c r="AG11" s="188" t="b">
        <v>0</v>
      </c>
      <c r="AH11" s="188" t="b">
        <v>0</v>
      </c>
      <c r="AI11" s="189"/>
      <c r="AJ11" s="189"/>
      <c r="AK11" s="190"/>
      <c r="AL11" s="196"/>
      <c r="AM11" s="186"/>
      <c r="AN11" s="235" t="str">
        <f>IF(COUNTIF($D$2:$D$21,D11)&gt;1,"Duplicita v tel. čísle, ",IF(C11="P",IF(AND(OR(F11&lt;&gt;"",G11&lt;&gt;""),H11&lt;&gt;"",AND(OR(O11&lt;&gt;"",P11&lt;&gt;""),P11&lt;&gt;"_",OR(AND(O11="",P11&lt;&gt;""),AND(O11&lt;&gt;"",P11=""))),AK11&lt;&gt;"",OR(OR(AND(X11=2,COUNTA(S11:V11)=0),AND(X11=1,Y11="")),AND(X11&lt;&gt;1,X11&lt;&gt;2)),D11&lt;&gt;""),IF(AND(OR(F11&lt;&gt;"",G11&lt;&gt;""),H11&lt;&gt;"",AND(OR(O11&lt;&gt;"",P11&lt;&gt;""),P11&lt;&gt;"_",OR(AND(O11="",P11&lt;&gt;""),AND(O11&lt;&gt;"",P11=""))),AK11&lt;&gt;"",OR(OR(AND(X11=2,COUNTA(S11:V11)=0),AND(X11=1,Y11="")),AND(X11&lt;&gt;1,X11&lt;&gt;2)),D11&lt;&gt;"",VLOOKUP(D11,'Příloha Dohody o přenosu'!$A$6:$C$206,2,FALSE)&lt;&gt;"",OR(OR(VLOOKUP(D11,'Příloha Dohody o přenosu'!$A$6:$C$206,3,FALSE)&lt;&gt;"",F11=""),F11&lt;&gt;""),OR(AND(G11="EL",AND(AL11&lt;&gt;"",AL11&lt;&gt;"vyplňte registrační e-mail (max.40 znaků)")),G11&lt;&gt;"EL"))=TRUE,"OK  ",IF(VLOOKUP(D11,'Příloha Dohody o přenosu'!$A$6:$C$206,2,FALSE)="","Vyplňte OKU/ČVOP v příloze dohody o přenosu, ","")&amp;IF(AND(VLOOKUP(D11,'Příloha Dohody o přenosu'!$A$7:$C$100,3,FALSE)="",AND(F11="",G11&lt;&gt;"EL")),"Vyplňte datum přenesení v příloze dohody o přenosu, ","")&amp;IF(AND(G11="EL",OR(AL11="",AL11="vyplňte registrační e-mail (max.40 znaků)")),"Vyplňte ještě registrační e-mail (sloupec AL)  ","")),IF(D11="","Tel. číslo, ","")&amp;IF(AND(F11="",G11=""),"Číslo nebo typ SIM, ","")&amp;IF(H11="","Tarif, ","")&amp;IF(OR(AND(O11="",P11=""),AND(O11="",P11="_"),AND(O11&lt;&gt;"",P11&lt;&gt;"")),"Fakturační skupina, ","")&amp;IF(AK11="","Heslo, ","")&amp;IF(AND(X11=2,COUNTA(S11:V11)&gt;0),"Konflikt:Blokování roam. dat X dat.roam.zvýhodnění, ","")&amp;IF(AND(X11=1,Y11&lt;&gt;""),"Konflikt:Blok.dat X dat.zvýhodnění, ","")),IF(C11="A",IF(AND(OR(F11&lt;&gt;"",G11&lt;&gt;""),H11&lt;&gt;"",AND(OR(O11&lt;&gt;"",P11&lt;&gt;""),P11 &lt;&gt; "_",OR(AND(O11="",P11&lt;&gt;""),AND(O11&lt;&gt;"",P11=""))),AK11&lt;&gt;"",OR(OR(AND(X11=2,COUNTA(S11:V11)=0),AND(X11=1,Y11="")),AND(X11&lt;&gt;1,X11&lt;&gt;2)))=TRUE,IF(AND(G11="EL",OR(AL11="",AL11="vyplňte registrační e-mail (max.40 znaků)")),"Vyplňte ještě registrační e-mail pro E-SIM  ","OK  "),IF(AND(F11="",G11=""),"Číslo nebo typ SIM, ","")&amp;IF(H11="","Tarif, ","")&amp;IF(OR(AND(O11="",P11=""),AND(O11="",P11="_"),AND(O11&lt;&gt;"",P11&lt;&gt;"")),"Fakturační skupina, ","")&amp;IF(AK11="","Heslo, ","")&amp;IF(AND(X11=2,COUNTA(S11:V11)&gt;0),"Konflikt:Blokování roam. dat X dat.roam.zvýhodnění, ","")&amp;IF(AND(X11=1,Y11&lt;&gt;""),"Konflikt:Blok.dat X dat.zvýhodnění, ","")),IF(C11="M",IF(AND(D11&lt;&gt;"",F11&lt;&gt;"",AND(OR(O11&lt;&gt;"",P11&lt;&gt;""),P11&lt;&gt;"_",OR(AND(O11="",P11&lt;&gt;""),AND(O11&lt;&gt;"",P11=""))),AK11&lt;&gt;"",OR(OR(AND(X11=2,COUNTA(S11:V11)=0),AND(X11=1,Y11="")),AND(X11&lt;&gt;1,X11&lt;&gt;2)))=TRUE,"OK  ",IF(D11="","Tel.číslo, ","")&amp;IF(F11="","Číslo SIM, ","")&amp;IF(H11="","Tarif, ","")&amp;IF(OR(AND(O11="",P11=""),AND(O11="",P11="_"),AND(O11&lt;&gt;"",P11&lt;&gt;"")),"Fakturační skupina, ","")&amp;IF(AK11="","Heslo, ","")&amp;IF(AND(X11=2,COUNTA(S11:V11)&gt;0),"Konflikt:Blokování roam. dat X dat.roam.zvýhodnění, ","")&amp;IF(AND(X11=1,Y11&lt;&gt;""),"Konflikt:Blok.dat X dat.zvýhodnění, ","")),IF(C11="H",IF(AND(E11&lt;&gt;"",G11&lt;&gt;"",H11&lt;&gt;"",AND(OR(O11&lt;&gt;"",P11&lt;&gt;""),P11&lt;&gt;"_",OR(AND(O11="",P11&lt;&gt;""),AND(O11&lt;&gt;"",P11=""))),AK11&lt;&gt;"",OR(OR(AND(X11=2,COUNTA(S11:V11)=0),AND(X11=1,Y11="")),AND(X11&lt;&gt;1,X11&lt;&gt;2))),IF(AND(G11="EL",OR(AL11="",AL11="vyplňte registrační e-mail (max.40 znaků)")),"Vyplňte ještě registrační e-mail (sloupec AL)  ","OK  "),IF(E11="","Počet SIM, ","")&amp;IF(G11="","Typ SIM, ","")&amp;IF(H11="","Tarif, ","")&amp;IF(OR(AND(O11="",P11=""),AND(O11="",P11="_"),AND(O11&lt;&gt;"",P11&lt;&gt;"")),"Fakturační skupina, ","")&amp;IF(AK11="","Heslo, ","")&amp;IF(AND(X11=2,COUNTA(S11:V11)&gt;0),"Konflikt:Blokování roam. dat X dat.roam.zvýhodnění, ","")&amp;IF(AND(X11=1,Y11&lt;&gt;""),"Konflikt:Blok.dat X dat.zvýhodnění, ","")),"Vyberte Typ objednávky --&gt;  ")))))</f>
        <v xml:space="preserve">Vyberte Typ objednávky --&gt;  </v>
      </c>
    </row>
    <row r="12" spans="1:40" s="82" customFormat="1" ht="16.5" customHeight="1">
      <c r="A12" s="150" t="str">
        <f t="shared" si="0"/>
        <v>Vyberte Typ objednávky --&gt;</v>
      </c>
      <c r="B12" s="185">
        <v>11</v>
      </c>
      <c r="C12" s="186"/>
      <c r="D12" s="184"/>
      <c r="E12" s="195"/>
      <c r="F12" s="238"/>
      <c r="G12" s="186"/>
      <c r="H12" s="186"/>
      <c r="I12" s="189"/>
      <c r="J12" s="187"/>
      <c r="K12" s="189"/>
      <c r="L12" s="188" t="b">
        <v>1</v>
      </c>
      <c r="M12" s="189"/>
      <c r="N12" s="246" t="str">
        <f>helpsheet!AK12</f>
        <v>zadejte FS:</v>
      </c>
      <c r="O12" s="190"/>
      <c r="P12" s="190"/>
      <c r="Q12" s="185">
        <v>11</v>
      </c>
      <c r="R12" s="191" t="str">
        <f t="shared" si="1"/>
        <v>neni zadano (D12)</v>
      </c>
      <c r="S12" s="192"/>
      <c r="T12" s="192"/>
      <c r="U12" s="192"/>
      <c r="V12" s="189"/>
      <c r="W12" s="189"/>
      <c r="X12" s="189"/>
      <c r="Y12" s="189"/>
      <c r="Z12" s="193" t="b">
        <v>0</v>
      </c>
      <c r="AA12" s="188" t="b">
        <v>0</v>
      </c>
      <c r="AB12" s="188" t="b">
        <v>0</v>
      </c>
      <c r="AC12" s="185">
        <v>11</v>
      </c>
      <c r="AD12" s="194" t="str">
        <f t="shared" si="2"/>
        <v>neni zadano (D12)</v>
      </c>
      <c r="AE12" s="188" t="b">
        <v>0</v>
      </c>
      <c r="AF12" s="188" t="b">
        <v>0</v>
      </c>
      <c r="AG12" s="188" t="b">
        <v>0</v>
      </c>
      <c r="AH12" s="188" t="b">
        <v>0</v>
      </c>
      <c r="AI12" s="189"/>
      <c r="AJ12" s="189"/>
      <c r="AK12" s="190"/>
      <c r="AL12" s="196"/>
      <c r="AM12" s="186"/>
      <c r="AN12" s="235" t="str">
        <f>IF(COUNTIF($D$2:$D$21,D12)&gt;1,"Duplicita v tel. čísle, ",IF(C12="P",IF(AND(OR(F12&lt;&gt;"",G12&lt;&gt;""),H12&lt;&gt;"",AND(OR(O12&lt;&gt;"",P12&lt;&gt;""),P12&lt;&gt;"_",OR(AND(O12="",P12&lt;&gt;""),AND(O12&lt;&gt;"",P12=""))),AK12&lt;&gt;"",OR(OR(AND(X12=2,COUNTA(S12:V12)=0),AND(X12=1,Y12="")),AND(X12&lt;&gt;1,X12&lt;&gt;2)),D12&lt;&gt;""),IF(AND(OR(F12&lt;&gt;"",G12&lt;&gt;""),H12&lt;&gt;"",AND(OR(O12&lt;&gt;"",P12&lt;&gt;""),P12&lt;&gt;"_",OR(AND(O12="",P12&lt;&gt;""),AND(O12&lt;&gt;"",P12=""))),AK12&lt;&gt;"",OR(OR(AND(X12=2,COUNTA(S12:V12)=0),AND(X12=1,Y12="")),AND(X12&lt;&gt;1,X12&lt;&gt;2)),D12&lt;&gt;"",VLOOKUP(D12,'Příloha Dohody o přenosu'!$A$6:$C$206,2,FALSE)&lt;&gt;"",OR(OR(VLOOKUP(D12,'Příloha Dohody o přenosu'!$A$6:$C$206,3,FALSE)&lt;&gt;"",F12=""),F12&lt;&gt;""),OR(AND(G12="EL",AND(AL12&lt;&gt;"",AL12&lt;&gt;"vyplňte registrační e-mail (max.40 znaků)")),G12&lt;&gt;"EL"))=TRUE,"OK  ",IF(VLOOKUP(D12,'Příloha Dohody o přenosu'!$A$6:$C$206,2,FALSE)="","Vyplňte OKU/ČVOP v příloze dohody o přenosu, ","")&amp;IF(AND(VLOOKUP(D12,'Příloha Dohody o přenosu'!$A$7:$C$100,3,FALSE)="",AND(F12="",G12&lt;&gt;"EL")),"Vyplňte datum přenesení v příloze dohody o přenosu, ","")&amp;IF(AND(G12="EL",OR(AL12="",AL12="vyplňte registrační e-mail (max.40 znaků)")),"Vyplňte ještě registrační e-mail (sloupec AL)  ","")),IF(D12="","Tel. číslo, ","")&amp;IF(AND(F12="",G12=""),"Číslo nebo typ SIM, ","")&amp;IF(H12="","Tarif, ","")&amp;IF(OR(AND(O12="",P12=""),AND(O12="",P12="_"),AND(O12&lt;&gt;"",P12&lt;&gt;"")),"Fakturační skupina, ","")&amp;IF(AK12="","Heslo, ","")&amp;IF(AND(X12=2,COUNTA(S12:V12)&gt;0),"Konflikt:Blokování roam. dat X dat.roam.zvýhodnění, ","")&amp;IF(AND(X12=1,Y12&lt;&gt;""),"Konflikt:Blok.dat X dat.zvýhodnění, ","")),IF(C12="A",IF(AND(OR(F12&lt;&gt;"",G12&lt;&gt;""),H12&lt;&gt;"",AND(OR(O12&lt;&gt;"",P12&lt;&gt;""),P12 &lt;&gt; "_",OR(AND(O12="",P12&lt;&gt;""),AND(O12&lt;&gt;"",P12=""))),AK12&lt;&gt;"",OR(OR(AND(X12=2,COUNTA(S12:V12)=0),AND(X12=1,Y12="")),AND(X12&lt;&gt;1,X12&lt;&gt;2)))=TRUE,IF(AND(G12="EL",OR(AL12="",AL12="vyplňte registrační e-mail (max.40 znaků)")),"Vyplňte ještě registrační e-mail pro E-SIM  ","OK  "),IF(AND(F12="",G12=""),"Číslo nebo typ SIM, ","")&amp;IF(H12="","Tarif, ","")&amp;IF(OR(AND(O12="",P12=""),AND(O12="",P12="_"),AND(O12&lt;&gt;"",P12&lt;&gt;"")),"Fakturační skupina, ","")&amp;IF(AK12="","Heslo, ","")&amp;IF(AND(X12=2,COUNTA(S12:V12)&gt;0),"Konflikt:Blokování roam. dat X dat.roam.zvýhodnění, ","")&amp;IF(AND(X12=1,Y12&lt;&gt;""),"Konflikt:Blok.dat X dat.zvýhodnění, ","")),IF(C12="M",IF(AND(D12&lt;&gt;"",F12&lt;&gt;"",AND(OR(O12&lt;&gt;"",P12&lt;&gt;""),P12&lt;&gt;"_",OR(AND(O12="",P12&lt;&gt;""),AND(O12&lt;&gt;"",P12=""))),AK12&lt;&gt;"",OR(OR(AND(X12=2,COUNTA(S12:V12)=0),AND(X12=1,Y12="")),AND(X12&lt;&gt;1,X12&lt;&gt;2)))=TRUE,"OK  ",IF(D12="","Tel.číslo, ","")&amp;IF(F12="","Číslo SIM, ","")&amp;IF(H12="","Tarif, ","")&amp;IF(OR(AND(O12="",P12=""),AND(O12="",P12="_"),AND(O12&lt;&gt;"",P12&lt;&gt;"")),"Fakturační skupina, ","")&amp;IF(AK12="","Heslo, ","")&amp;IF(AND(X12=2,COUNTA(S12:V12)&gt;0),"Konflikt:Blokování roam. dat X dat.roam.zvýhodnění, ","")&amp;IF(AND(X12=1,Y12&lt;&gt;""),"Konflikt:Blok.dat X dat.zvýhodnění, ","")),IF(C12="H",IF(AND(E12&lt;&gt;"",G12&lt;&gt;"",H12&lt;&gt;"",AND(OR(O12&lt;&gt;"",P12&lt;&gt;""),P12&lt;&gt;"_",OR(AND(O12="",P12&lt;&gt;""),AND(O12&lt;&gt;"",P12=""))),AK12&lt;&gt;"",OR(OR(AND(X12=2,COUNTA(S12:V12)=0),AND(X12=1,Y12="")),AND(X12&lt;&gt;1,X12&lt;&gt;2))),IF(AND(G12="EL",OR(AL12="",AL12="vyplňte registrační e-mail (max.40 znaků)")),"Vyplňte ještě registrační e-mail (sloupec AL)  ","OK  "),IF(E12="","Počet SIM, ","")&amp;IF(G12="","Typ SIM, ","")&amp;IF(H12="","Tarif, ","")&amp;IF(OR(AND(O12="",P12=""),AND(O12="",P12="_"),AND(O12&lt;&gt;"",P12&lt;&gt;"")),"Fakturační skupina, ","")&amp;IF(AK12="","Heslo, ","")&amp;IF(AND(X12=2,COUNTA(S12:V12)&gt;0),"Konflikt:Blokování roam. dat X dat.roam.zvýhodnění, ","")&amp;IF(AND(X12=1,Y12&lt;&gt;""),"Konflikt:Blok.dat X dat.zvýhodnění, ","")),"Vyberte Typ objednávky --&gt;  ")))))</f>
        <v xml:space="preserve">Vyberte Typ objednávky --&gt;  </v>
      </c>
    </row>
    <row r="13" spans="1:40" s="82" customFormat="1" ht="16.5" customHeight="1">
      <c r="A13" s="150" t="str">
        <f t="shared" si="0"/>
        <v>Vyberte Typ objednávky --&gt;</v>
      </c>
      <c r="B13" s="185">
        <v>12</v>
      </c>
      <c r="C13" s="186"/>
      <c r="D13" s="184"/>
      <c r="E13" s="195"/>
      <c r="F13" s="238"/>
      <c r="G13" s="186"/>
      <c r="H13" s="186"/>
      <c r="I13" s="189"/>
      <c r="J13" s="187"/>
      <c r="K13" s="189"/>
      <c r="L13" s="188" t="b">
        <v>1</v>
      </c>
      <c r="M13" s="189"/>
      <c r="N13" s="246" t="str">
        <f>helpsheet!AK13</f>
        <v>zadejte FS:</v>
      </c>
      <c r="O13" s="190"/>
      <c r="P13" s="190"/>
      <c r="Q13" s="185">
        <v>12</v>
      </c>
      <c r="R13" s="191" t="str">
        <f t="shared" si="1"/>
        <v>neni zadano (D13)</v>
      </c>
      <c r="S13" s="192"/>
      <c r="T13" s="192"/>
      <c r="U13" s="192"/>
      <c r="V13" s="189"/>
      <c r="W13" s="189"/>
      <c r="X13" s="189"/>
      <c r="Y13" s="189"/>
      <c r="Z13" s="193" t="b">
        <v>0</v>
      </c>
      <c r="AA13" s="188" t="b">
        <v>0</v>
      </c>
      <c r="AB13" s="188" t="b">
        <v>0</v>
      </c>
      <c r="AC13" s="185">
        <v>12</v>
      </c>
      <c r="AD13" s="194" t="str">
        <f t="shared" si="2"/>
        <v>neni zadano (D13)</v>
      </c>
      <c r="AE13" s="188" t="b">
        <v>0</v>
      </c>
      <c r="AF13" s="188" t="b">
        <v>0</v>
      </c>
      <c r="AG13" s="188" t="b">
        <v>0</v>
      </c>
      <c r="AH13" s="188" t="b">
        <v>0</v>
      </c>
      <c r="AI13" s="189"/>
      <c r="AJ13" s="189"/>
      <c r="AK13" s="190"/>
      <c r="AL13" s="196"/>
      <c r="AM13" s="186"/>
      <c r="AN13" s="235" t="str">
        <f>IF(COUNTIF($D$2:$D$21,D13)&gt;1,"Duplicita v tel. čísle, ",IF(C13="P",IF(AND(OR(F13&lt;&gt;"",G13&lt;&gt;""),H13&lt;&gt;"",AND(OR(O13&lt;&gt;"",P13&lt;&gt;""),P13&lt;&gt;"_",OR(AND(O13="",P13&lt;&gt;""),AND(O13&lt;&gt;"",P13=""))),AK13&lt;&gt;"",OR(OR(AND(X13=2,COUNTA(S13:V13)=0),AND(X13=1,Y13="")),AND(X13&lt;&gt;1,X13&lt;&gt;2)),D13&lt;&gt;""),IF(AND(OR(F13&lt;&gt;"",G13&lt;&gt;""),H13&lt;&gt;"",AND(OR(O13&lt;&gt;"",P13&lt;&gt;""),P13&lt;&gt;"_",OR(AND(O13="",P13&lt;&gt;""),AND(O13&lt;&gt;"",P13=""))),AK13&lt;&gt;"",OR(OR(AND(X13=2,COUNTA(S13:V13)=0),AND(X13=1,Y13="")),AND(X13&lt;&gt;1,X13&lt;&gt;2)),D13&lt;&gt;"",VLOOKUP(D13,'Příloha Dohody o přenosu'!$A$6:$C$206,2,FALSE)&lt;&gt;"",OR(OR(VLOOKUP(D13,'Příloha Dohody o přenosu'!$A$6:$C$206,3,FALSE)&lt;&gt;"",F13=""),F13&lt;&gt;""),OR(AND(G13="EL",AND(AL13&lt;&gt;"",AL13&lt;&gt;"vyplňte registrační e-mail (max.40 znaků)")),G13&lt;&gt;"EL"))=TRUE,"OK  ",IF(VLOOKUP(D13,'Příloha Dohody o přenosu'!$A$6:$C$206,2,FALSE)="","Vyplňte OKU/ČVOP v příloze dohody o přenosu, ","")&amp;IF(AND(VLOOKUP(D13,'Příloha Dohody o přenosu'!$A$7:$C$100,3,FALSE)="",AND(F13="",G13&lt;&gt;"EL")),"Vyplňte datum přenesení v příloze dohody o přenosu, ","")&amp;IF(AND(G13="EL",OR(AL13="",AL13="vyplňte registrační e-mail (max.40 znaků)")),"Vyplňte ještě registrační e-mail (sloupec AL)  ","")),IF(D13="","Tel. číslo, ","")&amp;IF(AND(F13="",G13=""),"Číslo nebo typ SIM, ","")&amp;IF(H13="","Tarif, ","")&amp;IF(OR(AND(O13="",P13=""),AND(O13="",P13="_"),AND(O13&lt;&gt;"",P13&lt;&gt;"")),"Fakturační skupina, ","")&amp;IF(AK13="","Heslo, ","")&amp;IF(AND(X13=2,COUNTA(S13:V13)&gt;0),"Konflikt:Blokování roam. dat X dat.roam.zvýhodnění, ","")&amp;IF(AND(X13=1,Y13&lt;&gt;""),"Konflikt:Blok.dat X dat.zvýhodnění, ","")),IF(C13="A",IF(AND(OR(F13&lt;&gt;"",G13&lt;&gt;""),H13&lt;&gt;"",AND(OR(O13&lt;&gt;"",P13&lt;&gt;""),P13 &lt;&gt; "_",OR(AND(O13="",P13&lt;&gt;""),AND(O13&lt;&gt;"",P13=""))),AK13&lt;&gt;"",OR(OR(AND(X13=2,COUNTA(S13:V13)=0),AND(X13=1,Y13="")),AND(X13&lt;&gt;1,X13&lt;&gt;2)))=TRUE,IF(AND(G13="EL",OR(AL13="",AL13="vyplňte registrační e-mail (max.40 znaků)")),"Vyplňte ještě registrační e-mail pro E-SIM  ","OK  "),IF(AND(F13="",G13=""),"Číslo nebo typ SIM, ","")&amp;IF(H13="","Tarif, ","")&amp;IF(OR(AND(O13="",P13=""),AND(O13="",P13="_"),AND(O13&lt;&gt;"",P13&lt;&gt;"")),"Fakturační skupina, ","")&amp;IF(AK13="","Heslo, ","")&amp;IF(AND(X13=2,COUNTA(S13:V13)&gt;0),"Konflikt:Blokování roam. dat X dat.roam.zvýhodnění, ","")&amp;IF(AND(X13=1,Y13&lt;&gt;""),"Konflikt:Blok.dat X dat.zvýhodnění, ","")),IF(C13="M",IF(AND(D13&lt;&gt;"",F13&lt;&gt;"",AND(OR(O13&lt;&gt;"",P13&lt;&gt;""),P13&lt;&gt;"_",OR(AND(O13="",P13&lt;&gt;""),AND(O13&lt;&gt;"",P13=""))),AK13&lt;&gt;"",OR(OR(AND(X13=2,COUNTA(S13:V13)=0),AND(X13=1,Y13="")),AND(X13&lt;&gt;1,X13&lt;&gt;2)))=TRUE,"OK  ",IF(D13="","Tel.číslo, ","")&amp;IF(F13="","Číslo SIM, ","")&amp;IF(H13="","Tarif, ","")&amp;IF(OR(AND(O13="",P13=""),AND(O13="",P13="_"),AND(O13&lt;&gt;"",P13&lt;&gt;"")),"Fakturační skupina, ","")&amp;IF(AK13="","Heslo, ","")&amp;IF(AND(X13=2,COUNTA(S13:V13)&gt;0),"Konflikt:Blokování roam. dat X dat.roam.zvýhodnění, ","")&amp;IF(AND(X13=1,Y13&lt;&gt;""),"Konflikt:Blok.dat X dat.zvýhodnění, ","")),IF(C13="H",IF(AND(E13&lt;&gt;"",G13&lt;&gt;"",H13&lt;&gt;"",AND(OR(O13&lt;&gt;"",P13&lt;&gt;""),P13&lt;&gt;"_",OR(AND(O13="",P13&lt;&gt;""),AND(O13&lt;&gt;"",P13=""))),AK13&lt;&gt;"",OR(OR(AND(X13=2,COUNTA(S13:V13)=0),AND(X13=1,Y13="")),AND(X13&lt;&gt;1,X13&lt;&gt;2))),IF(AND(G13="EL",OR(AL13="",AL13="vyplňte registrační e-mail (max.40 znaků)")),"Vyplňte ještě registrační e-mail (sloupec AL)  ","OK  "),IF(E13="","Počet SIM, ","")&amp;IF(G13="","Typ SIM, ","")&amp;IF(H13="","Tarif, ","")&amp;IF(OR(AND(O13="",P13=""),AND(O13="",P13="_"),AND(O13&lt;&gt;"",P13&lt;&gt;"")),"Fakturační skupina, ","")&amp;IF(AK13="","Heslo, ","")&amp;IF(AND(X13=2,COUNTA(S13:V13)&gt;0),"Konflikt:Blokování roam. dat X dat.roam.zvýhodnění, ","")&amp;IF(AND(X13=1,Y13&lt;&gt;""),"Konflikt:Blok.dat X dat.zvýhodnění, ","")),"Vyberte Typ objednávky --&gt;  ")))))</f>
        <v xml:space="preserve">Vyberte Typ objednávky --&gt;  </v>
      </c>
    </row>
    <row r="14" spans="1:40" s="82" customFormat="1" ht="16.5" customHeight="1">
      <c r="A14" s="150" t="str">
        <f t="shared" si="0"/>
        <v>Vyberte Typ objednávky --&gt;</v>
      </c>
      <c r="B14" s="185">
        <v>13</v>
      </c>
      <c r="C14" s="186"/>
      <c r="D14" s="184"/>
      <c r="E14" s="195"/>
      <c r="F14" s="238"/>
      <c r="G14" s="186"/>
      <c r="H14" s="186"/>
      <c r="I14" s="189"/>
      <c r="J14" s="187"/>
      <c r="K14" s="189"/>
      <c r="L14" s="188" t="b">
        <v>1</v>
      </c>
      <c r="M14" s="189"/>
      <c r="N14" s="246" t="str">
        <f>helpsheet!AK14</f>
        <v>zadejte FS:</v>
      </c>
      <c r="O14" s="190"/>
      <c r="P14" s="190"/>
      <c r="Q14" s="185">
        <v>13</v>
      </c>
      <c r="R14" s="191" t="str">
        <f t="shared" si="1"/>
        <v>neni zadano (D14)</v>
      </c>
      <c r="S14" s="192"/>
      <c r="T14" s="192"/>
      <c r="U14" s="192"/>
      <c r="V14" s="189"/>
      <c r="W14" s="189"/>
      <c r="X14" s="189"/>
      <c r="Y14" s="189"/>
      <c r="Z14" s="193" t="b">
        <v>0</v>
      </c>
      <c r="AA14" s="188" t="b">
        <v>0</v>
      </c>
      <c r="AB14" s="188" t="b">
        <v>0</v>
      </c>
      <c r="AC14" s="185">
        <v>13</v>
      </c>
      <c r="AD14" s="194" t="str">
        <f t="shared" si="2"/>
        <v>neni zadano (D14)</v>
      </c>
      <c r="AE14" s="188" t="b">
        <v>0</v>
      </c>
      <c r="AF14" s="188" t="b">
        <v>0</v>
      </c>
      <c r="AG14" s="188" t="b">
        <v>0</v>
      </c>
      <c r="AH14" s="188" t="b">
        <v>0</v>
      </c>
      <c r="AI14" s="189"/>
      <c r="AJ14" s="189"/>
      <c r="AK14" s="190"/>
      <c r="AL14" s="196"/>
      <c r="AM14" s="186"/>
      <c r="AN14" s="235" t="str">
        <f>IF(COUNTIF($D$2:$D$21,D14)&gt;1,"Duplicita v tel. čísle, ",IF(C14="P",IF(AND(OR(F14&lt;&gt;"",G14&lt;&gt;""),H14&lt;&gt;"",AND(OR(O14&lt;&gt;"",P14&lt;&gt;""),P14&lt;&gt;"_",OR(AND(O14="",P14&lt;&gt;""),AND(O14&lt;&gt;"",P14=""))),AK14&lt;&gt;"",OR(OR(AND(X14=2,COUNTA(S14:V14)=0),AND(X14=1,Y14="")),AND(X14&lt;&gt;1,X14&lt;&gt;2)),D14&lt;&gt;""),IF(AND(OR(F14&lt;&gt;"",G14&lt;&gt;""),H14&lt;&gt;"",AND(OR(O14&lt;&gt;"",P14&lt;&gt;""),P14&lt;&gt;"_",OR(AND(O14="",P14&lt;&gt;""),AND(O14&lt;&gt;"",P14=""))),AK14&lt;&gt;"",OR(OR(AND(X14=2,COUNTA(S14:V14)=0),AND(X14=1,Y14="")),AND(X14&lt;&gt;1,X14&lt;&gt;2)),D14&lt;&gt;"",VLOOKUP(D14,'Příloha Dohody o přenosu'!$A$6:$C$206,2,FALSE)&lt;&gt;"",OR(OR(VLOOKUP(D14,'Příloha Dohody o přenosu'!$A$6:$C$206,3,FALSE)&lt;&gt;"",F14=""),F14&lt;&gt;""),OR(AND(G14="EL",AND(AL14&lt;&gt;"",AL14&lt;&gt;"vyplňte registrační e-mail (max.40 znaků)")),G14&lt;&gt;"EL"))=TRUE,"OK  ",IF(VLOOKUP(D14,'Příloha Dohody o přenosu'!$A$6:$C$206,2,FALSE)="","Vyplňte OKU/ČVOP v příloze dohody o přenosu, ","")&amp;IF(AND(VLOOKUP(D14,'Příloha Dohody o přenosu'!$A$7:$C$100,3,FALSE)="",AND(F14="",G14&lt;&gt;"EL")),"Vyplňte datum přenesení v příloze dohody o přenosu, ","")&amp;IF(AND(G14="EL",OR(AL14="",AL14="vyplňte registrační e-mail (max.40 znaků)")),"Vyplňte ještě registrační e-mail (sloupec AL)  ","")),IF(D14="","Tel. číslo, ","")&amp;IF(AND(F14="",G14=""),"Číslo nebo typ SIM, ","")&amp;IF(H14="","Tarif, ","")&amp;IF(OR(AND(O14="",P14=""),AND(O14="",P14="_"),AND(O14&lt;&gt;"",P14&lt;&gt;"")),"Fakturační skupina, ","")&amp;IF(AK14="","Heslo, ","")&amp;IF(AND(X14=2,COUNTA(S14:V14)&gt;0),"Konflikt:Blokování roam. dat X dat.roam.zvýhodnění, ","")&amp;IF(AND(X14=1,Y14&lt;&gt;""),"Konflikt:Blok.dat X dat.zvýhodnění, ","")),IF(C14="A",IF(AND(OR(F14&lt;&gt;"",G14&lt;&gt;""),H14&lt;&gt;"",AND(OR(O14&lt;&gt;"",P14&lt;&gt;""),P14 &lt;&gt; "_",OR(AND(O14="",P14&lt;&gt;""),AND(O14&lt;&gt;"",P14=""))),AK14&lt;&gt;"",OR(OR(AND(X14=2,COUNTA(S14:V14)=0),AND(X14=1,Y14="")),AND(X14&lt;&gt;1,X14&lt;&gt;2)))=TRUE,IF(AND(G14="EL",OR(AL14="",AL14="vyplňte registrační e-mail (max.40 znaků)")),"Vyplňte ještě registrační e-mail pro E-SIM  ","OK  "),IF(AND(F14="",G14=""),"Číslo nebo typ SIM, ","")&amp;IF(H14="","Tarif, ","")&amp;IF(OR(AND(O14="",P14=""),AND(O14="",P14="_"),AND(O14&lt;&gt;"",P14&lt;&gt;"")),"Fakturační skupina, ","")&amp;IF(AK14="","Heslo, ","")&amp;IF(AND(X14=2,COUNTA(S14:V14)&gt;0),"Konflikt:Blokování roam. dat X dat.roam.zvýhodnění, ","")&amp;IF(AND(X14=1,Y14&lt;&gt;""),"Konflikt:Blok.dat X dat.zvýhodnění, ","")),IF(C14="M",IF(AND(D14&lt;&gt;"",F14&lt;&gt;"",AND(OR(O14&lt;&gt;"",P14&lt;&gt;""),P14&lt;&gt;"_",OR(AND(O14="",P14&lt;&gt;""),AND(O14&lt;&gt;"",P14=""))),AK14&lt;&gt;"",OR(OR(AND(X14=2,COUNTA(S14:V14)=0),AND(X14=1,Y14="")),AND(X14&lt;&gt;1,X14&lt;&gt;2)))=TRUE,"OK  ",IF(D14="","Tel.číslo, ","")&amp;IF(F14="","Číslo SIM, ","")&amp;IF(H14="","Tarif, ","")&amp;IF(OR(AND(O14="",P14=""),AND(O14="",P14="_"),AND(O14&lt;&gt;"",P14&lt;&gt;"")),"Fakturační skupina, ","")&amp;IF(AK14="","Heslo, ","")&amp;IF(AND(X14=2,COUNTA(S14:V14)&gt;0),"Konflikt:Blokování roam. dat X dat.roam.zvýhodnění, ","")&amp;IF(AND(X14=1,Y14&lt;&gt;""),"Konflikt:Blok.dat X dat.zvýhodnění, ","")),IF(C14="H",IF(AND(E14&lt;&gt;"",G14&lt;&gt;"",H14&lt;&gt;"",AND(OR(O14&lt;&gt;"",P14&lt;&gt;""),P14&lt;&gt;"_",OR(AND(O14="",P14&lt;&gt;""),AND(O14&lt;&gt;"",P14=""))),AK14&lt;&gt;"",OR(OR(AND(X14=2,COUNTA(S14:V14)=0),AND(X14=1,Y14="")),AND(X14&lt;&gt;1,X14&lt;&gt;2))),IF(AND(G14="EL",OR(AL14="",AL14="vyplňte registrační e-mail (max.40 znaků)")),"Vyplňte ještě registrační e-mail (sloupec AL)  ","OK  "),IF(E14="","Počet SIM, ","")&amp;IF(G14="","Typ SIM, ","")&amp;IF(H14="","Tarif, ","")&amp;IF(OR(AND(O14="",P14=""),AND(O14="",P14="_"),AND(O14&lt;&gt;"",P14&lt;&gt;"")),"Fakturační skupina, ","")&amp;IF(AK14="","Heslo, ","")&amp;IF(AND(X14=2,COUNTA(S14:V14)&gt;0),"Konflikt:Blokování roam. dat X dat.roam.zvýhodnění, ","")&amp;IF(AND(X14=1,Y14&lt;&gt;""),"Konflikt:Blok.dat X dat.zvýhodnění, ","")),"Vyberte Typ objednávky --&gt;  ")))))</f>
        <v xml:space="preserve">Vyberte Typ objednávky --&gt;  </v>
      </c>
    </row>
    <row r="15" spans="1:40" s="82" customFormat="1" ht="16.5" customHeight="1">
      <c r="A15" s="150" t="str">
        <f t="shared" si="0"/>
        <v>Vyberte Typ objednávky --&gt;</v>
      </c>
      <c r="B15" s="185">
        <v>14</v>
      </c>
      <c r="C15" s="186"/>
      <c r="D15" s="184"/>
      <c r="E15" s="195"/>
      <c r="F15" s="238"/>
      <c r="G15" s="186"/>
      <c r="H15" s="186"/>
      <c r="I15" s="189"/>
      <c r="J15" s="187"/>
      <c r="K15" s="189"/>
      <c r="L15" s="188" t="b">
        <v>1</v>
      </c>
      <c r="M15" s="189"/>
      <c r="N15" s="246" t="str">
        <f>helpsheet!AK15</f>
        <v>zadejte FS:</v>
      </c>
      <c r="O15" s="190"/>
      <c r="P15" s="190"/>
      <c r="Q15" s="185">
        <v>14</v>
      </c>
      <c r="R15" s="191" t="str">
        <f t="shared" si="1"/>
        <v>neni zadano (D15)</v>
      </c>
      <c r="S15" s="192"/>
      <c r="T15" s="192"/>
      <c r="U15" s="192"/>
      <c r="V15" s="189"/>
      <c r="W15" s="189"/>
      <c r="X15" s="189"/>
      <c r="Y15" s="189"/>
      <c r="Z15" s="193" t="b">
        <v>0</v>
      </c>
      <c r="AA15" s="188" t="b">
        <v>0</v>
      </c>
      <c r="AB15" s="188" t="b">
        <v>0</v>
      </c>
      <c r="AC15" s="185">
        <v>14</v>
      </c>
      <c r="AD15" s="194" t="str">
        <f t="shared" si="2"/>
        <v>neni zadano (D15)</v>
      </c>
      <c r="AE15" s="188" t="b">
        <v>0</v>
      </c>
      <c r="AF15" s="188" t="b">
        <v>0</v>
      </c>
      <c r="AG15" s="188" t="b">
        <v>0</v>
      </c>
      <c r="AH15" s="188" t="b">
        <v>0</v>
      </c>
      <c r="AI15" s="189"/>
      <c r="AJ15" s="189"/>
      <c r="AK15" s="190"/>
      <c r="AL15" s="196"/>
      <c r="AM15" s="186"/>
      <c r="AN15" s="235" t="str">
        <f>IF(COUNTIF($D$2:$D$21,D15)&gt;1,"Duplicita v tel. čísle, ",IF(C15="P",IF(AND(OR(F15&lt;&gt;"",G15&lt;&gt;""),H15&lt;&gt;"",AND(OR(O15&lt;&gt;"",P15&lt;&gt;""),P15&lt;&gt;"_",OR(AND(O15="",P15&lt;&gt;""),AND(O15&lt;&gt;"",P15=""))),AK15&lt;&gt;"",OR(OR(AND(X15=2,COUNTA(S15:V15)=0),AND(X15=1,Y15="")),AND(X15&lt;&gt;1,X15&lt;&gt;2)),D15&lt;&gt;""),IF(AND(OR(F15&lt;&gt;"",G15&lt;&gt;""),H15&lt;&gt;"",AND(OR(O15&lt;&gt;"",P15&lt;&gt;""),P15&lt;&gt;"_",OR(AND(O15="",P15&lt;&gt;""),AND(O15&lt;&gt;"",P15=""))),AK15&lt;&gt;"",OR(OR(AND(X15=2,COUNTA(S15:V15)=0),AND(X15=1,Y15="")),AND(X15&lt;&gt;1,X15&lt;&gt;2)),D15&lt;&gt;"",VLOOKUP(D15,'Příloha Dohody o přenosu'!$A$6:$C$206,2,FALSE)&lt;&gt;"",OR(OR(VLOOKUP(D15,'Příloha Dohody o přenosu'!$A$6:$C$206,3,FALSE)&lt;&gt;"",F15=""),F15&lt;&gt;""),OR(AND(G15="EL",AND(AL15&lt;&gt;"",AL15&lt;&gt;"vyplňte registrační e-mail (max.40 znaků)")),G15&lt;&gt;"EL"))=TRUE,"OK  ",IF(VLOOKUP(D15,'Příloha Dohody o přenosu'!$A$6:$C$206,2,FALSE)="","Vyplňte OKU/ČVOP v příloze dohody o přenosu, ","")&amp;IF(AND(VLOOKUP(D15,'Příloha Dohody o přenosu'!$A$7:$C$100,3,FALSE)="",AND(F15="",G15&lt;&gt;"EL")),"Vyplňte datum přenesení v příloze dohody o přenosu, ","")&amp;IF(AND(G15="EL",OR(AL15="",AL15="vyplňte registrační e-mail (max.40 znaků)")),"Vyplňte ještě registrační e-mail (sloupec AL)  ","")),IF(D15="","Tel. číslo, ","")&amp;IF(AND(F15="",G15=""),"Číslo nebo typ SIM, ","")&amp;IF(H15="","Tarif, ","")&amp;IF(OR(AND(O15="",P15=""),AND(O15="",P15="_"),AND(O15&lt;&gt;"",P15&lt;&gt;"")),"Fakturační skupina, ","")&amp;IF(AK15="","Heslo, ","")&amp;IF(AND(X15=2,COUNTA(S15:V15)&gt;0),"Konflikt:Blokování roam. dat X dat.roam.zvýhodnění, ","")&amp;IF(AND(X15=1,Y15&lt;&gt;""),"Konflikt:Blok.dat X dat.zvýhodnění, ","")),IF(C15="A",IF(AND(OR(F15&lt;&gt;"",G15&lt;&gt;""),H15&lt;&gt;"",AND(OR(O15&lt;&gt;"",P15&lt;&gt;""),P15 &lt;&gt; "_",OR(AND(O15="",P15&lt;&gt;""),AND(O15&lt;&gt;"",P15=""))),AK15&lt;&gt;"",OR(OR(AND(X15=2,COUNTA(S15:V15)=0),AND(X15=1,Y15="")),AND(X15&lt;&gt;1,X15&lt;&gt;2)))=TRUE,IF(AND(G15="EL",OR(AL15="",AL15="vyplňte registrační e-mail (max.40 znaků)")),"Vyplňte ještě registrační e-mail pro E-SIM  ","OK  "),IF(AND(F15="",G15=""),"Číslo nebo typ SIM, ","")&amp;IF(H15="","Tarif, ","")&amp;IF(OR(AND(O15="",P15=""),AND(O15="",P15="_"),AND(O15&lt;&gt;"",P15&lt;&gt;"")),"Fakturační skupina, ","")&amp;IF(AK15="","Heslo, ","")&amp;IF(AND(X15=2,COUNTA(S15:V15)&gt;0),"Konflikt:Blokování roam. dat X dat.roam.zvýhodnění, ","")&amp;IF(AND(X15=1,Y15&lt;&gt;""),"Konflikt:Blok.dat X dat.zvýhodnění, ","")),IF(C15="M",IF(AND(D15&lt;&gt;"",F15&lt;&gt;"",AND(OR(O15&lt;&gt;"",P15&lt;&gt;""),P15&lt;&gt;"_",OR(AND(O15="",P15&lt;&gt;""),AND(O15&lt;&gt;"",P15=""))),AK15&lt;&gt;"",OR(OR(AND(X15=2,COUNTA(S15:V15)=0),AND(X15=1,Y15="")),AND(X15&lt;&gt;1,X15&lt;&gt;2)))=TRUE,"OK  ",IF(D15="","Tel.číslo, ","")&amp;IF(F15="","Číslo SIM, ","")&amp;IF(H15="","Tarif, ","")&amp;IF(OR(AND(O15="",P15=""),AND(O15="",P15="_"),AND(O15&lt;&gt;"",P15&lt;&gt;"")),"Fakturační skupina, ","")&amp;IF(AK15="","Heslo, ","")&amp;IF(AND(X15=2,COUNTA(S15:V15)&gt;0),"Konflikt:Blokování roam. dat X dat.roam.zvýhodnění, ","")&amp;IF(AND(X15=1,Y15&lt;&gt;""),"Konflikt:Blok.dat X dat.zvýhodnění, ","")),IF(C15="H",IF(AND(E15&lt;&gt;"",G15&lt;&gt;"",H15&lt;&gt;"",AND(OR(O15&lt;&gt;"",P15&lt;&gt;""),P15&lt;&gt;"_",OR(AND(O15="",P15&lt;&gt;""),AND(O15&lt;&gt;"",P15=""))),AK15&lt;&gt;"",OR(OR(AND(X15=2,COUNTA(S15:V15)=0),AND(X15=1,Y15="")),AND(X15&lt;&gt;1,X15&lt;&gt;2))),IF(AND(G15="EL",OR(AL15="",AL15="vyplňte registrační e-mail (max.40 znaků)")),"Vyplňte ještě registrační e-mail (sloupec AL)  ","OK  "),IF(E15="","Počet SIM, ","")&amp;IF(G15="","Typ SIM, ","")&amp;IF(H15="","Tarif, ","")&amp;IF(OR(AND(O15="",P15=""),AND(O15="",P15="_"),AND(O15&lt;&gt;"",P15&lt;&gt;"")),"Fakturační skupina, ","")&amp;IF(AK15="","Heslo, ","")&amp;IF(AND(X15=2,COUNTA(S15:V15)&gt;0),"Konflikt:Blokování roam. dat X dat.roam.zvýhodnění, ","")&amp;IF(AND(X15=1,Y15&lt;&gt;""),"Konflikt:Blok.dat X dat.zvýhodnění, ","")),"Vyberte Typ objednávky --&gt;  ")))))</f>
        <v xml:space="preserve">Vyberte Typ objednávky --&gt;  </v>
      </c>
    </row>
    <row r="16" spans="1:40" s="82" customFormat="1" ht="16.5" customHeight="1">
      <c r="A16" s="150" t="str">
        <f t="shared" si="0"/>
        <v>Vyberte Typ objednávky --&gt;</v>
      </c>
      <c r="B16" s="185">
        <v>15</v>
      </c>
      <c r="C16" s="186"/>
      <c r="D16" s="184"/>
      <c r="E16" s="195"/>
      <c r="F16" s="238"/>
      <c r="G16" s="186"/>
      <c r="H16" s="186"/>
      <c r="I16" s="189"/>
      <c r="J16" s="187"/>
      <c r="K16" s="189"/>
      <c r="L16" s="188" t="b">
        <v>1</v>
      </c>
      <c r="M16" s="189"/>
      <c r="N16" s="246" t="str">
        <f>helpsheet!AK16</f>
        <v>zadejte FS:</v>
      </c>
      <c r="O16" s="190"/>
      <c r="P16" s="190"/>
      <c r="Q16" s="185">
        <v>15</v>
      </c>
      <c r="R16" s="191" t="str">
        <f t="shared" si="1"/>
        <v>neni zadano (D16)</v>
      </c>
      <c r="S16" s="192"/>
      <c r="T16" s="192"/>
      <c r="U16" s="192"/>
      <c r="V16" s="189"/>
      <c r="W16" s="189"/>
      <c r="X16" s="189"/>
      <c r="Y16" s="189"/>
      <c r="Z16" s="193" t="b">
        <v>0</v>
      </c>
      <c r="AA16" s="188" t="b">
        <v>0</v>
      </c>
      <c r="AB16" s="188" t="b">
        <v>0</v>
      </c>
      <c r="AC16" s="185">
        <v>15</v>
      </c>
      <c r="AD16" s="194" t="str">
        <f t="shared" si="2"/>
        <v>neni zadano (D16)</v>
      </c>
      <c r="AE16" s="188" t="b">
        <v>0</v>
      </c>
      <c r="AF16" s="188" t="b">
        <v>0</v>
      </c>
      <c r="AG16" s="188" t="b">
        <v>0</v>
      </c>
      <c r="AH16" s="188" t="b">
        <v>0</v>
      </c>
      <c r="AI16" s="189"/>
      <c r="AJ16" s="189"/>
      <c r="AK16" s="190"/>
      <c r="AL16" s="196"/>
      <c r="AM16" s="186"/>
      <c r="AN16" s="235" t="str">
        <f>IF(COUNTIF($D$2:$D$21,D16)&gt;1,"Duplicita v tel. čísle, ",IF(C16="P",IF(AND(OR(F16&lt;&gt;"",G16&lt;&gt;""),H16&lt;&gt;"",AND(OR(O16&lt;&gt;"",P16&lt;&gt;""),P16&lt;&gt;"_",OR(AND(O16="",P16&lt;&gt;""),AND(O16&lt;&gt;"",P16=""))),AK16&lt;&gt;"",OR(OR(AND(X16=2,COUNTA(S16:V16)=0),AND(X16=1,Y16="")),AND(X16&lt;&gt;1,X16&lt;&gt;2)),D16&lt;&gt;""),IF(AND(OR(F16&lt;&gt;"",G16&lt;&gt;""),H16&lt;&gt;"",AND(OR(O16&lt;&gt;"",P16&lt;&gt;""),P16&lt;&gt;"_",OR(AND(O16="",P16&lt;&gt;""),AND(O16&lt;&gt;"",P16=""))),AK16&lt;&gt;"",OR(OR(AND(X16=2,COUNTA(S16:V16)=0),AND(X16=1,Y16="")),AND(X16&lt;&gt;1,X16&lt;&gt;2)),D16&lt;&gt;"",VLOOKUP(D16,'Příloha Dohody o přenosu'!$A$6:$C$206,2,FALSE)&lt;&gt;"",OR(OR(VLOOKUP(D16,'Příloha Dohody o přenosu'!$A$6:$C$206,3,FALSE)&lt;&gt;"",F16=""),F16&lt;&gt;""),OR(AND(G16="EL",AND(AL16&lt;&gt;"",AL16&lt;&gt;"vyplňte registrační e-mail (max.40 znaků)")),G16&lt;&gt;"EL"))=TRUE,"OK  ",IF(VLOOKUP(D16,'Příloha Dohody o přenosu'!$A$6:$C$206,2,FALSE)="","Vyplňte OKU/ČVOP v příloze dohody o přenosu, ","")&amp;IF(AND(VLOOKUP(D16,'Příloha Dohody o přenosu'!$A$7:$C$100,3,FALSE)="",AND(F16="",G16&lt;&gt;"EL")),"Vyplňte datum přenesení v příloze dohody o přenosu, ","")&amp;IF(AND(G16="EL",OR(AL16="",AL16="vyplňte registrační e-mail (max.40 znaků)")),"Vyplňte ještě registrační e-mail (sloupec AL)  ","")),IF(D16="","Tel. číslo, ","")&amp;IF(AND(F16="",G16=""),"Číslo nebo typ SIM, ","")&amp;IF(H16="","Tarif, ","")&amp;IF(OR(AND(O16="",P16=""),AND(O16="",P16="_"),AND(O16&lt;&gt;"",P16&lt;&gt;"")),"Fakturační skupina, ","")&amp;IF(AK16="","Heslo, ","")&amp;IF(AND(X16=2,COUNTA(S16:V16)&gt;0),"Konflikt:Blokování roam. dat X dat.roam.zvýhodnění, ","")&amp;IF(AND(X16=1,Y16&lt;&gt;""),"Konflikt:Blok.dat X dat.zvýhodnění, ","")),IF(C16="A",IF(AND(OR(F16&lt;&gt;"",G16&lt;&gt;""),H16&lt;&gt;"",AND(OR(O16&lt;&gt;"",P16&lt;&gt;""),P16 &lt;&gt; "_",OR(AND(O16="",P16&lt;&gt;""),AND(O16&lt;&gt;"",P16=""))),AK16&lt;&gt;"",OR(OR(AND(X16=2,COUNTA(S16:V16)=0),AND(X16=1,Y16="")),AND(X16&lt;&gt;1,X16&lt;&gt;2)))=TRUE,IF(AND(G16="EL",OR(AL16="",AL16="vyplňte registrační e-mail (max.40 znaků)")),"Vyplňte ještě registrační e-mail pro E-SIM  ","OK  "),IF(AND(F16="",G16=""),"Číslo nebo typ SIM, ","")&amp;IF(H16="","Tarif, ","")&amp;IF(OR(AND(O16="",P16=""),AND(O16="",P16="_"),AND(O16&lt;&gt;"",P16&lt;&gt;"")),"Fakturační skupina, ","")&amp;IF(AK16="","Heslo, ","")&amp;IF(AND(X16=2,COUNTA(S16:V16)&gt;0),"Konflikt:Blokování roam. dat X dat.roam.zvýhodnění, ","")&amp;IF(AND(X16=1,Y16&lt;&gt;""),"Konflikt:Blok.dat X dat.zvýhodnění, ","")),IF(C16="M",IF(AND(D16&lt;&gt;"",F16&lt;&gt;"",AND(OR(O16&lt;&gt;"",P16&lt;&gt;""),P16&lt;&gt;"_",OR(AND(O16="",P16&lt;&gt;""),AND(O16&lt;&gt;"",P16=""))),AK16&lt;&gt;"",OR(OR(AND(X16=2,COUNTA(S16:V16)=0),AND(X16=1,Y16="")),AND(X16&lt;&gt;1,X16&lt;&gt;2)))=TRUE,"OK  ",IF(D16="","Tel.číslo, ","")&amp;IF(F16="","Číslo SIM, ","")&amp;IF(H16="","Tarif, ","")&amp;IF(OR(AND(O16="",P16=""),AND(O16="",P16="_"),AND(O16&lt;&gt;"",P16&lt;&gt;"")),"Fakturační skupina, ","")&amp;IF(AK16="","Heslo, ","")&amp;IF(AND(X16=2,COUNTA(S16:V16)&gt;0),"Konflikt:Blokování roam. dat X dat.roam.zvýhodnění, ","")&amp;IF(AND(X16=1,Y16&lt;&gt;""),"Konflikt:Blok.dat X dat.zvýhodnění, ","")),IF(C16="H",IF(AND(E16&lt;&gt;"",G16&lt;&gt;"",H16&lt;&gt;"",AND(OR(O16&lt;&gt;"",P16&lt;&gt;""),P16&lt;&gt;"_",OR(AND(O16="",P16&lt;&gt;""),AND(O16&lt;&gt;"",P16=""))),AK16&lt;&gt;"",OR(OR(AND(X16=2,COUNTA(S16:V16)=0),AND(X16=1,Y16="")),AND(X16&lt;&gt;1,X16&lt;&gt;2))),IF(AND(G16="EL",OR(AL16="",AL16="vyplňte registrační e-mail (max.40 znaků)")),"Vyplňte ještě registrační e-mail (sloupec AL)  ","OK  "),IF(E16="","Počet SIM, ","")&amp;IF(G16="","Typ SIM, ","")&amp;IF(H16="","Tarif, ","")&amp;IF(OR(AND(O16="",P16=""),AND(O16="",P16="_"),AND(O16&lt;&gt;"",P16&lt;&gt;"")),"Fakturační skupina, ","")&amp;IF(AK16="","Heslo, ","")&amp;IF(AND(X16=2,COUNTA(S16:V16)&gt;0),"Konflikt:Blokování roam. dat X dat.roam.zvýhodnění, ","")&amp;IF(AND(X16=1,Y16&lt;&gt;""),"Konflikt:Blok.dat X dat.zvýhodnění, ","")),"Vyberte Typ objednávky --&gt;  ")))))</f>
        <v xml:space="preserve">Vyberte Typ objednávky --&gt;  </v>
      </c>
    </row>
    <row r="17" spans="1:40" s="82" customFormat="1" ht="16.5" customHeight="1">
      <c r="A17" s="150" t="str">
        <f t="shared" si="0"/>
        <v>Vyberte Typ objednávky --&gt;</v>
      </c>
      <c r="B17" s="185">
        <v>16</v>
      </c>
      <c r="C17" s="186"/>
      <c r="D17" s="184"/>
      <c r="E17" s="195"/>
      <c r="F17" s="238"/>
      <c r="G17" s="186"/>
      <c r="H17" s="186"/>
      <c r="I17" s="189"/>
      <c r="J17" s="187"/>
      <c r="K17" s="189"/>
      <c r="L17" s="188" t="b">
        <v>1</v>
      </c>
      <c r="M17" s="189"/>
      <c r="N17" s="246" t="str">
        <f>helpsheet!AK17</f>
        <v>zadejte FS:</v>
      </c>
      <c r="O17" s="190"/>
      <c r="P17" s="190"/>
      <c r="Q17" s="185">
        <v>16</v>
      </c>
      <c r="R17" s="191" t="str">
        <f t="shared" si="1"/>
        <v>neni zadano (D17)</v>
      </c>
      <c r="S17" s="192"/>
      <c r="T17" s="192"/>
      <c r="U17" s="192"/>
      <c r="V17" s="189"/>
      <c r="W17" s="189"/>
      <c r="X17" s="189"/>
      <c r="Y17" s="189"/>
      <c r="Z17" s="193" t="b">
        <v>0</v>
      </c>
      <c r="AA17" s="188" t="b">
        <v>0</v>
      </c>
      <c r="AB17" s="188" t="b">
        <v>0</v>
      </c>
      <c r="AC17" s="185">
        <v>16</v>
      </c>
      <c r="AD17" s="194" t="str">
        <f t="shared" si="2"/>
        <v>neni zadano (D17)</v>
      </c>
      <c r="AE17" s="188" t="b">
        <v>0</v>
      </c>
      <c r="AF17" s="188" t="b">
        <v>0</v>
      </c>
      <c r="AG17" s="188" t="b">
        <v>0</v>
      </c>
      <c r="AH17" s="188" t="b">
        <v>0</v>
      </c>
      <c r="AI17" s="189"/>
      <c r="AJ17" s="189"/>
      <c r="AK17" s="190"/>
      <c r="AL17" s="196"/>
      <c r="AM17" s="186"/>
      <c r="AN17" s="235" t="str">
        <f>IF(COUNTIF($D$2:$D$21,D17)&gt;1,"Duplicita v tel. čísle, ",IF(C17="P",IF(AND(OR(F17&lt;&gt;"",G17&lt;&gt;""),H17&lt;&gt;"",AND(OR(O17&lt;&gt;"",P17&lt;&gt;""),P17&lt;&gt;"_",OR(AND(O17="",P17&lt;&gt;""),AND(O17&lt;&gt;"",P17=""))),AK17&lt;&gt;"",OR(OR(AND(X17=2,COUNTA(S17:V17)=0),AND(X17=1,Y17="")),AND(X17&lt;&gt;1,X17&lt;&gt;2)),D17&lt;&gt;""),IF(AND(OR(F17&lt;&gt;"",G17&lt;&gt;""),H17&lt;&gt;"",AND(OR(O17&lt;&gt;"",P17&lt;&gt;""),P17&lt;&gt;"_",OR(AND(O17="",P17&lt;&gt;""),AND(O17&lt;&gt;"",P17=""))),AK17&lt;&gt;"",OR(OR(AND(X17=2,COUNTA(S17:V17)=0),AND(X17=1,Y17="")),AND(X17&lt;&gt;1,X17&lt;&gt;2)),D17&lt;&gt;"",VLOOKUP(D17,'Příloha Dohody o přenosu'!$A$6:$C$206,2,FALSE)&lt;&gt;"",OR(OR(VLOOKUP(D17,'Příloha Dohody o přenosu'!$A$6:$C$206,3,FALSE)&lt;&gt;"",F17=""),F17&lt;&gt;""),OR(AND(G17="EL",AND(AL17&lt;&gt;"",AL17&lt;&gt;"vyplňte registrační e-mail (max.40 znaků)")),G17&lt;&gt;"EL"))=TRUE,"OK  ",IF(VLOOKUP(D17,'Příloha Dohody o přenosu'!$A$6:$C$206,2,FALSE)="","Vyplňte OKU/ČVOP v příloze dohody o přenosu, ","")&amp;IF(AND(VLOOKUP(D17,'Příloha Dohody o přenosu'!$A$7:$C$100,3,FALSE)="",AND(F17="",G17&lt;&gt;"EL")),"Vyplňte datum přenesení v příloze dohody o přenosu, ","")&amp;IF(AND(G17="EL",OR(AL17="",AL17="vyplňte registrační e-mail (max.40 znaků)")),"Vyplňte ještě registrační e-mail (sloupec AL)  ","")),IF(D17="","Tel. číslo, ","")&amp;IF(AND(F17="",G17=""),"Číslo nebo typ SIM, ","")&amp;IF(H17="","Tarif, ","")&amp;IF(OR(AND(O17="",P17=""),AND(O17="",P17="_"),AND(O17&lt;&gt;"",P17&lt;&gt;"")),"Fakturační skupina, ","")&amp;IF(AK17="","Heslo, ","")&amp;IF(AND(X17=2,COUNTA(S17:V17)&gt;0),"Konflikt:Blokování roam. dat X dat.roam.zvýhodnění, ","")&amp;IF(AND(X17=1,Y17&lt;&gt;""),"Konflikt:Blok.dat X dat.zvýhodnění, ","")),IF(C17="A",IF(AND(OR(F17&lt;&gt;"",G17&lt;&gt;""),H17&lt;&gt;"",AND(OR(O17&lt;&gt;"",P17&lt;&gt;""),P17 &lt;&gt; "_",OR(AND(O17="",P17&lt;&gt;""),AND(O17&lt;&gt;"",P17=""))),AK17&lt;&gt;"",OR(OR(AND(X17=2,COUNTA(S17:V17)=0),AND(X17=1,Y17="")),AND(X17&lt;&gt;1,X17&lt;&gt;2)))=TRUE,IF(AND(G17="EL",OR(AL17="",AL17="vyplňte registrační e-mail (max.40 znaků)")),"Vyplňte ještě registrační e-mail pro E-SIM  ","OK  "),IF(AND(F17="",G17=""),"Číslo nebo typ SIM, ","")&amp;IF(H17="","Tarif, ","")&amp;IF(OR(AND(O17="",P17=""),AND(O17="",P17="_"),AND(O17&lt;&gt;"",P17&lt;&gt;"")),"Fakturační skupina, ","")&amp;IF(AK17="","Heslo, ","")&amp;IF(AND(X17=2,COUNTA(S17:V17)&gt;0),"Konflikt:Blokování roam. dat X dat.roam.zvýhodnění, ","")&amp;IF(AND(X17=1,Y17&lt;&gt;""),"Konflikt:Blok.dat X dat.zvýhodnění, ","")),IF(C17="M",IF(AND(D17&lt;&gt;"",F17&lt;&gt;"",AND(OR(O17&lt;&gt;"",P17&lt;&gt;""),P17&lt;&gt;"_",OR(AND(O17="",P17&lt;&gt;""),AND(O17&lt;&gt;"",P17=""))),AK17&lt;&gt;"",OR(OR(AND(X17=2,COUNTA(S17:V17)=0),AND(X17=1,Y17="")),AND(X17&lt;&gt;1,X17&lt;&gt;2)))=TRUE,"OK  ",IF(D17="","Tel.číslo, ","")&amp;IF(F17="","Číslo SIM, ","")&amp;IF(H17="","Tarif, ","")&amp;IF(OR(AND(O17="",P17=""),AND(O17="",P17="_"),AND(O17&lt;&gt;"",P17&lt;&gt;"")),"Fakturační skupina, ","")&amp;IF(AK17="","Heslo, ","")&amp;IF(AND(X17=2,COUNTA(S17:V17)&gt;0),"Konflikt:Blokování roam. dat X dat.roam.zvýhodnění, ","")&amp;IF(AND(X17=1,Y17&lt;&gt;""),"Konflikt:Blok.dat X dat.zvýhodnění, ","")),IF(C17="H",IF(AND(E17&lt;&gt;"",G17&lt;&gt;"",H17&lt;&gt;"",AND(OR(O17&lt;&gt;"",P17&lt;&gt;""),P17&lt;&gt;"_",OR(AND(O17="",P17&lt;&gt;""),AND(O17&lt;&gt;"",P17=""))),AK17&lt;&gt;"",OR(OR(AND(X17=2,COUNTA(S17:V17)=0),AND(X17=1,Y17="")),AND(X17&lt;&gt;1,X17&lt;&gt;2))),IF(AND(G17="EL",OR(AL17="",AL17="vyplňte registrační e-mail (max.40 znaků)")),"Vyplňte ještě registrační e-mail (sloupec AL)  ","OK  "),IF(E17="","Počet SIM, ","")&amp;IF(G17="","Typ SIM, ","")&amp;IF(H17="","Tarif, ","")&amp;IF(OR(AND(O17="",P17=""),AND(O17="",P17="_"),AND(O17&lt;&gt;"",P17&lt;&gt;"")),"Fakturační skupina, ","")&amp;IF(AK17="","Heslo, ","")&amp;IF(AND(X17=2,COUNTA(S17:V17)&gt;0),"Konflikt:Blokování roam. dat X dat.roam.zvýhodnění, ","")&amp;IF(AND(X17=1,Y17&lt;&gt;""),"Konflikt:Blok.dat X dat.zvýhodnění, ","")),"Vyberte Typ objednávky --&gt;  ")))))</f>
        <v xml:space="preserve">Vyberte Typ objednávky --&gt;  </v>
      </c>
    </row>
    <row r="18" spans="1:40" s="82" customFormat="1" ht="16.5" customHeight="1">
      <c r="A18" s="150" t="str">
        <f t="shared" si="0"/>
        <v>Vyberte Typ objednávky --&gt;</v>
      </c>
      <c r="B18" s="185">
        <v>17</v>
      </c>
      <c r="C18" s="186"/>
      <c r="D18" s="184"/>
      <c r="E18" s="195"/>
      <c r="F18" s="238"/>
      <c r="G18" s="186"/>
      <c r="H18" s="186"/>
      <c r="I18" s="189"/>
      <c r="J18" s="187"/>
      <c r="K18" s="189"/>
      <c r="L18" s="188" t="b">
        <v>1</v>
      </c>
      <c r="M18" s="189"/>
      <c r="N18" s="246" t="str">
        <f>helpsheet!AK18</f>
        <v>zadejte FS:</v>
      </c>
      <c r="O18" s="190"/>
      <c r="P18" s="190"/>
      <c r="Q18" s="185">
        <v>17</v>
      </c>
      <c r="R18" s="191" t="str">
        <f t="shared" si="1"/>
        <v>neni zadano (D18)</v>
      </c>
      <c r="S18" s="192"/>
      <c r="T18" s="192"/>
      <c r="U18" s="192"/>
      <c r="V18" s="189"/>
      <c r="W18" s="189"/>
      <c r="X18" s="189"/>
      <c r="Y18" s="189"/>
      <c r="Z18" s="193" t="b">
        <v>0</v>
      </c>
      <c r="AA18" s="188" t="b">
        <v>0</v>
      </c>
      <c r="AB18" s="188" t="b">
        <v>0</v>
      </c>
      <c r="AC18" s="185">
        <v>17</v>
      </c>
      <c r="AD18" s="194" t="str">
        <f t="shared" si="2"/>
        <v>neni zadano (D18)</v>
      </c>
      <c r="AE18" s="188" t="b">
        <v>0</v>
      </c>
      <c r="AF18" s="188" t="b">
        <v>0</v>
      </c>
      <c r="AG18" s="188" t="b">
        <v>0</v>
      </c>
      <c r="AH18" s="188" t="b">
        <v>0</v>
      </c>
      <c r="AI18" s="189"/>
      <c r="AJ18" s="189"/>
      <c r="AK18" s="190"/>
      <c r="AL18" s="196"/>
      <c r="AM18" s="186"/>
      <c r="AN18" s="235" t="str">
        <f>IF(COUNTIF($D$2:$D$21,D18)&gt;1,"Duplicita v tel. čísle, ",IF(C18="P",IF(AND(OR(F18&lt;&gt;"",G18&lt;&gt;""),H18&lt;&gt;"",AND(OR(O18&lt;&gt;"",P18&lt;&gt;""),P18&lt;&gt;"_",OR(AND(O18="",P18&lt;&gt;""),AND(O18&lt;&gt;"",P18=""))),AK18&lt;&gt;"",OR(OR(AND(X18=2,COUNTA(S18:V18)=0),AND(X18=1,Y18="")),AND(X18&lt;&gt;1,X18&lt;&gt;2)),D18&lt;&gt;""),IF(AND(OR(F18&lt;&gt;"",G18&lt;&gt;""),H18&lt;&gt;"",AND(OR(O18&lt;&gt;"",P18&lt;&gt;""),P18&lt;&gt;"_",OR(AND(O18="",P18&lt;&gt;""),AND(O18&lt;&gt;"",P18=""))),AK18&lt;&gt;"",OR(OR(AND(X18=2,COUNTA(S18:V18)=0),AND(X18=1,Y18="")),AND(X18&lt;&gt;1,X18&lt;&gt;2)),D18&lt;&gt;"",VLOOKUP(D18,'Příloha Dohody o přenosu'!$A$6:$C$206,2,FALSE)&lt;&gt;"",OR(OR(VLOOKUP(D18,'Příloha Dohody o přenosu'!$A$6:$C$206,3,FALSE)&lt;&gt;"",F18=""),F18&lt;&gt;""),OR(AND(G18="EL",AND(AL18&lt;&gt;"",AL18&lt;&gt;"vyplňte registrační e-mail (max.40 znaků)")),G18&lt;&gt;"EL"))=TRUE,"OK  ",IF(VLOOKUP(D18,'Příloha Dohody o přenosu'!$A$6:$C$206,2,FALSE)="","Vyplňte OKU/ČVOP v příloze dohody o přenosu, ","")&amp;IF(AND(VLOOKUP(D18,'Příloha Dohody o přenosu'!$A$7:$C$100,3,FALSE)="",AND(F18="",G18&lt;&gt;"EL")),"Vyplňte datum přenesení v příloze dohody o přenosu, ","")&amp;IF(AND(G18="EL",OR(AL18="",AL18="vyplňte registrační e-mail (max.40 znaků)")),"Vyplňte ještě registrační e-mail (sloupec AL)  ","")),IF(D18="","Tel. číslo, ","")&amp;IF(AND(F18="",G18=""),"Číslo nebo typ SIM, ","")&amp;IF(H18="","Tarif, ","")&amp;IF(OR(AND(O18="",P18=""),AND(O18="",P18="_"),AND(O18&lt;&gt;"",P18&lt;&gt;"")),"Fakturační skupina, ","")&amp;IF(AK18="","Heslo, ","")&amp;IF(AND(X18=2,COUNTA(S18:V18)&gt;0),"Konflikt:Blokování roam. dat X dat.roam.zvýhodnění, ","")&amp;IF(AND(X18=1,Y18&lt;&gt;""),"Konflikt:Blok.dat X dat.zvýhodnění, ","")),IF(C18="A",IF(AND(OR(F18&lt;&gt;"",G18&lt;&gt;""),H18&lt;&gt;"",AND(OR(O18&lt;&gt;"",P18&lt;&gt;""),P18 &lt;&gt; "_",OR(AND(O18="",P18&lt;&gt;""),AND(O18&lt;&gt;"",P18=""))),AK18&lt;&gt;"",OR(OR(AND(X18=2,COUNTA(S18:V18)=0),AND(X18=1,Y18="")),AND(X18&lt;&gt;1,X18&lt;&gt;2)))=TRUE,IF(AND(G18="EL",OR(AL18="",AL18="vyplňte registrační e-mail (max.40 znaků)")),"Vyplňte ještě registrační e-mail pro E-SIM  ","OK  "),IF(AND(F18="",G18=""),"Číslo nebo typ SIM, ","")&amp;IF(H18="","Tarif, ","")&amp;IF(OR(AND(O18="",P18=""),AND(O18="",P18="_"),AND(O18&lt;&gt;"",P18&lt;&gt;"")),"Fakturační skupina, ","")&amp;IF(AK18="","Heslo, ","")&amp;IF(AND(X18=2,COUNTA(S18:V18)&gt;0),"Konflikt:Blokování roam. dat X dat.roam.zvýhodnění, ","")&amp;IF(AND(X18=1,Y18&lt;&gt;""),"Konflikt:Blok.dat X dat.zvýhodnění, ","")),IF(C18="M",IF(AND(D18&lt;&gt;"",F18&lt;&gt;"",AND(OR(O18&lt;&gt;"",P18&lt;&gt;""),P18&lt;&gt;"_",OR(AND(O18="",P18&lt;&gt;""),AND(O18&lt;&gt;"",P18=""))),AK18&lt;&gt;"",OR(OR(AND(X18=2,COUNTA(S18:V18)=0),AND(X18=1,Y18="")),AND(X18&lt;&gt;1,X18&lt;&gt;2)))=TRUE,"OK  ",IF(D18="","Tel.číslo, ","")&amp;IF(F18="","Číslo SIM, ","")&amp;IF(H18="","Tarif, ","")&amp;IF(OR(AND(O18="",P18=""),AND(O18="",P18="_"),AND(O18&lt;&gt;"",P18&lt;&gt;"")),"Fakturační skupina, ","")&amp;IF(AK18="","Heslo, ","")&amp;IF(AND(X18=2,COUNTA(S18:V18)&gt;0),"Konflikt:Blokování roam. dat X dat.roam.zvýhodnění, ","")&amp;IF(AND(X18=1,Y18&lt;&gt;""),"Konflikt:Blok.dat X dat.zvýhodnění, ","")),IF(C18="H",IF(AND(E18&lt;&gt;"",G18&lt;&gt;"",H18&lt;&gt;"",AND(OR(O18&lt;&gt;"",P18&lt;&gt;""),P18&lt;&gt;"_",OR(AND(O18="",P18&lt;&gt;""),AND(O18&lt;&gt;"",P18=""))),AK18&lt;&gt;"",OR(OR(AND(X18=2,COUNTA(S18:V18)=0),AND(X18=1,Y18="")),AND(X18&lt;&gt;1,X18&lt;&gt;2))),IF(AND(G18="EL",OR(AL18="",AL18="vyplňte registrační e-mail (max.40 znaků)")),"Vyplňte ještě registrační e-mail (sloupec AL)  ","OK  "),IF(E18="","Počet SIM, ","")&amp;IF(G18="","Typ SIM, ","")&amp;IF(H18="","Tarif, ","")&amp;IF(OR(AND(O18="",P18=""),AND(O18="",P18="_"),AND(O18&lt;&gt;"",P18&lt;&gt;"")),"Fakturační skupina, ","")&amp;IF(AK18="","Heslo, ","")&amp;IF(AND(X18=2,COUNTA(S18:V18)&gt;0),"Konflikt:Blokování roam. dat X dat.roam.zvýhodnění, ","")&amp;IF(AND(X18=1,Y18&lt;&gt;""),"Konflikt:Blok.dat X dat.zvýhodnění, ","")),"Vyberte Typ objednávky --&gt;  ")))))</f>
        <v xml:space="preserve">Vyberte Typ objednávky --&gt;  </v>
      </c>
    </row>
    <row r="19" spans="1:40" s="82" customFormat="1" ht="16.5" customHeight="1">
      <c r="A19" s="150" t="str">
        <f t="shared" si="0"/>
        <v>Vyberte Typ objednávky --&gt;</v>
      </c>
      <c r="B19" s="185">
        <v>18</v>
      </c>
      <c r="C19" s="186"/>
      <c r="D19" s="184"/>
      <c r="E19" s="195"/>
      <c r="F19" s="238"/>
      <c r="G19" s="186"/>
      <c r="H19" s="186"/>
      <c r="I19" s="189"/>
      <c r="J19" s="187"/>
      <c r="K19" s="189"/>
      <c r="L19" s="188" t="b">
        <v>1</v>
      </c>
      <c r="M19" s="189"/>
      <c r="N19" s="246" t="str">
        <f>helpsheet!AK19</f>
        <v>zadejte FS:</v>
      </c>
      <c r="O19" s="190"/>
      <c r="P19" s="190"/>
      <c r="Q19" s="185">
        <v>18</v>
      </c>
      <c r="R19" s="191" t="str">
        <f t="shared" si="1"/>
        <v>neni zadano (D19)</v>
      </c>
      <c r="S19" s="192"/>
      <c r="T19" s="192"/>
      <c r="U19" s="192"/>
      <c r="V19" s="189"/>
      <c r="W19" s="189"/>
      <c r="X19" s="189"/>
      <c r="Y19" s="189"/>
      <c r="Z19" s="193" t="b">
        <v>0</v>
      </c>
      <c r="AA19" s="188" t="b">
        <v>0</v>
      </c>
      <c r="AB19" s="188" t="b">
        <v>0</v>
      </c>
      <c r="AC19" s="185">
        <v>18</v>
      </c>
      <c r="AD19" s="194" t="str">
        <f t="shared" si="2"/>
        <v>neni zadano (D19)</v>
      </c>
      <c r="AE19" s="188" t="b">
        <v>0</v>
      </c>
      <c r="AF19" s="188" t="b">
        <v>0</v>
      </c>
      <c r="AG19" s="188" t="b">
        <v>0</v>
      </c>
      <c r="AH19" s="188" t="b">
        <v>0</v>
      </c>
      <c r="AI19" s="189"/>
      <c r="AJ19" s="189"/>
      <c r="AK19" s="190"/>
      <c r="AL19" s="196"/>
      <c r="AM19" s="186"/>
      <c r="AN19" s="235" t="str">
        <f>IF(COUNTIF($D$2:$D$21,D19)&gt;1,"Duplicita v tel. čísle, ",IF(C19="P",IF(AND(OR(F19&lt;&gt;"",G19&lt;&gt;""),H19&lt;&gt;"",AND(OR(O19&lt;&gt;"",P19&lt;&gt;""),P19&lt;&gt;"_",OR(AND(O19="",P19&lt;&gt;""),AND(O19&lt;&gt;"",P19=""))),AK19&lt;&gt;"",OR(OR(AND(X19=2,COUNTA(S19:V19)=0),AND(X19=1,Y19="")),AND(X19&lt;&gt;1,X19&lt;&gt;2)),D19&lt;&gt;""),IF(AND(OR(F19&lt;&gt;"",G19&lt;&gt;""),H19&lt;&gt;"",AND(OR(O19&lt;&gt;"",P19&lt;&gt;""),P19&lt;&gt;"_",OR(AND(O19="",P19&lt;&gt;""),AND(O19&lt;&gt;"",P19=""))),AK19&lt;&gt;"",OR(OR(AND(X19=2,COUNTA(S19:V19)=0),AND(X19=1,Y19="")),AND(X19&lt;&gt;1,X19&lt;&gt;2)),D19&lt;&gt;"",VLOOKUP(D19,'Příloha Dohody o přenosu'!$A$6:$C$206,2,FALSE)&lt;&gt;"",OR(OR(VLOOKUP(D19,'Příloha Dohody o přenosu'!$A$6:$C$206,3,FALSE)&lt;&gt;"",F19=""),F19&lt;&gt;""),OR(AND(G19="EL",AND(AL19&lt;&gt;"",AL19&lt;&gt;"vyplňte registrační e-mail (max.40 znaků)")),G19&lt;&gt;"EL"))=TRUE,"OK  ",IF(VLOOKUP(D19,'Příloha Dohody o přenosu'!$A$6:$C$206,2,FALSE)="","Vyplňte OKU/ČVOP v příloze dohody o přenosu, ","")&amp;IF(AND(VLOOKUP(D19,'Příloha Dohody o přenosu'!$A$7:$C$100,3,FALSE)="",AND(F19="",G19&lt;&gt;"EL")),"Vyplňte datum přenesení v příloze dohody o přenosu, ","")&amp;IF(AND(G19="EL",OR(AL19="",AL19="vyplňte registrační e-mail (max.40 znaků)")),"Vyplňte ještě registrační e-mail (sloupec AL)  ","")),IF(D19="","Tel. číslo, ","")&amp;IF(AND(F19="",G19=""),"Číslo nebo typ SIM, ","")&amp;IF(H19="","Tarif, ","")&amp;IF(OR(AND(O19="",P19=""),AND(O19="",P19="_"),AND(O19&lt;&gt;"",P19&lt;&gt;"")),"Fakturační skupina, ","")&amp;IF(AK19="","Heslo, ","")&amp;IF(AND(X19=2,COUNTA(S19:V19)&gt;0),"Konflikt:Blokování roam. dat X dat.roam.zvýhodnění, ","")&amp;IF(AND(X19=1,Y19&lt;&gt;""),"Konflikt:Blok.dat X dat.zvýhodnění, ","")),IF(C19="A",IF(AND(OR(F19&lt;&gt;"",G19&lt;&gt;""),H19&lt;&gt;"",AND(OR(O19&lt;&gt;"",P19&lt;&gt;""),P19 &lt;&gt; "_",OR(AND(O19="",P19&lt;&gt;""),AND(O19&lt;&gt;"",P19=""))),AK19&lt;&gt;"",OR(OR(AND(X19=2,COUNTA(S19:V19)=0),AND(X19=1,Y19="")),AND(X19&lt;&gt;1,X19&lt;&gt;2)))=TRUE,IF(AND(G19="EL",OR(AL19="",AL19="vyplňte registrační e-mail (max.40 znaků)")),"Vyplňte ještě registrační e-mail pro E-SIM  ","OK  "),IF(AND(F19="",G19=""),"Číslo nebo typ SIM, ","")&amp;IF(H19="","Tarif, ","")&amp;IF(OR(AND(O19="",P19=""),AND(O19="",P19="_"),AND(O19&lt;&gt;"",P19&lt;&gt;"")),"Fakturační skupina, ","")&amp;IF(AK19="","Heslo, ","")&amp;IF(AND(X19=2,COUNTA(S19:V19)&gt;0),"Konflikt:Blokování roam. dat X dat.roam.zvýhodnění, ","")&amp;IF(AND(X19=1,Y19&lt;&gt;""),"Konflikt:Blok.dat X dat.zvýhodnění, ","")),IF(C19="M",IF(AND(D19&lt;&gt;"",F19&lt;&gt;"",AND(OR(O19&lt;&gt;"",P19&lt;&gt;""),P19&lt;&gt;"_",OR(AND(O19="",P19&lt;&gt;""),AND(O19&lt;&gt;"",P19=""))),AK19&lt;&gt;"",OR(OR(AND(X19=2,COUNTA(S19:V19)=0),AND(X19=1,Y19="")),AND(X19&lt;&gt;1,X19&lt;&gt;2)))=TRUE,"OK  ",IF(D19="","Tel.číslo, ","")&amp;IF(F19="","Číslo SIM, ","")&amp;IF(H19="","Tarif, ","")&amp;IF(OR(AND(O19="",P19=""),AND(O19="",P19="_"),AND(O19&lt;&gt;"",P19&lt;&gt;"")),"Fakturační skupina, ","")&amp;IF(AK19="","Heslo, ","")&amp;IF(AND(X19=2,COUNTA(S19:V19)&gt;0),"Konflikt:Blokování roam. dat X dat.roam.zvýhodnění, ","")&amp;IF(AND(X19=1,Y19&lt;&gt;""),"Konflikt:Blok.dat X dat.zvýhodnění, ","")),IF(C19="H",IF(AND(E19&lt;&gt;"",G19&lt;&gt;"",H19&lt;&gt;"",AND(OR(O19&lt;&gt;"",P19&lt;&gt;""),P19&lt;&gt;"_",OR(AND(O19="",P19&lt;&gt;""),AND(O19&lt;&gt;"",P19=""))),AK19&lt;&gt;"",OR(OR(AND(X19=2,COUNTA(S19:V19)=0),AND(X19=1,Y19="")),AND(X19&lt;&gt;1,X19&lt;&gt;2))),IF(AND(G19="EL",OR(AL19="",AL19="vyplňte registrační e-mail (max.40 znaků)")),"Vyplňte ještě registrační e-mail (sloupec AL)  ","OK  "),IF(E19="","Počet SIM, ","")&amp;IF(G19="","Typ SIM, ","")&amp;IF(H19="","Tarif, ","")&amp;IF(OR(AND(O19="",P19=""),AND(O19="",P19="_"),AND(O19&lt;&gt;"",P19&lt;&gt;"")),"Fakturační skupina, ","")&amp;IF(AK19="","Heslo, ","")&amp;IF(AND(X19=2,COUNTA(S19:V19)&gt;0),"Konflikt:Blokování roam. dat X dat.roam.zvýhodnění, ","")&amp;IF(AND(X19=1,Y19&lt;&gt;""),"Konflikt:Blok.dat X dat.zvýhodnění, ","")),"Vyberte Typ objednávky --&gt;  ")))))</f>
        <v xml:space="preserve">Vyberte Typ objednávky --&gt;  </v>
      </c>
    </row>
    <row r="20" spans="1:40" s="82" customFormat="1" ht="16.5" customHeight="1">
      <c r="A20" s="150" t="str">
        <f t="shared" si="0"/>
        <v>Vyberte Typ objednávky --&gt;</v>
      </c>
      <c r="B20" s="185">
        <v>19</v>
      </c>
      <c r="C20" s="186"/>
      <c r="D20" s="184"/>
      <c r="E20" s="195"/>
      <c r="F20" s="238"/>
      <c r="G20" s="186"/>
      <c r="H20" s="186"/>
      <c r="I20" s="189"/>
      <c r="J20" s="187"/>
      <c r="K20" s="189"/>
      <c r="L20" s="188" t="b">
        <v>1</v>
      </c>
      <c r="M20" s="189"/>
      <c r="N20" s="246" t="str">
        <f>helpsheet!AK20</f>
        <v>zadejte FS:</v>
      </c>
      <c r="O20" s="190"/>
      <c r="P20" s="190"/>
      <c r="Q20" s="185">
        <v>19</v>
      </c>
      <c r="R20" s="191" t="str">
        <f t="shared" si="1"/>
        <v>neni zadano (D20)</v>
      </c>
      <c r="S20" s="192"/>
      <c r="T20" s="192"/>
      <c r="U20" s="192"/>
      <c r="V20" s="189"/>
      <c r="W20" s="189"/>
      <c r="X20" s="189"/>
      <c r="Y20" s="189"/>
      <c r="Z20" s="193" t="b">
        <v>0</v>
      </c>
      <c r="AA20" s="188" t="b">
        <v>0</v>
      </c>
      <c r="AB20" s="188" t="b">
        <v>0</v>
      </c>
      <c r="AC20" s="185">
        <v>19</v>
      </c>
      <c r="AD20" s="194" t="str">
        <f t="shared" si="2"/>
        <v>neni zadano (D20)</v>
      </c>
      <c r="AE20" s="188" t="b">
        <v>0</v>
      </c>
      <c r="AF20" s="188" t="b">
        <v>0</v>
      </c>
      <c r="AG20" s="188" t="b">
        <v>0</v>
      </c>
      <c r="AH20" s="188" t="b">
        <v>0</v>
      </c>
      <c r="AI20" s="189"/>
      <c r="AJ20" s="189"/>
      <c r="AK20" s="190"/>
      <c r="AL20" s="196"/>
      <c r="AM20" s="186"/>
      <c r="AN20" s="235" t="str">
        <f>IF(COUNTIF($D$2:$D$21,D20)&gt;1,"Duplicita v tel. čísle, ",IF(C20="P",IF(AND(OR(F20&lt;&gt;"",G20&lt;&gt;""),H20&lt;&gt;"",AND(OR(O20&lt;&gt;"",P20&lt;&gt;""),P20&lt;&gt;"_",OR(AND(O20="",P20&lt;&gt;""),AND(O20&lt;&gt;"",P20=""))),AK20&lt;&gt;"",OR(OR(AND(X20=2,COUNTA(S20:V20)=0),AND(X20=1,Y20="")),AND(X20&lt;&gt;1,X20&lt;&gt;2)),D20&lt;&gt;""),IF(AND(OR(F20&lt;&gt;"",G20&lt;&gt;""),H20&lt;&gt;"",AND(OR(O20&lt;&gt;"",P20&lt;&gt;""),P20&lt;&gt;"_",OR(AND(O20="",P20&lt;&gt;""),AND(O20&lt;&gt;"",P20=""))),AK20&lt;&gt;"",OR(OR(AND(X20=2,COUNTA(S20:V20)=0),AND(X20=1,Y20="")),AND(X20&lt;&gt;1,X20&lt;&gt;2)),D20&lt;&gt;"",VLOOKUP(D20,'Příloha Dohody o přenosu'!$A$6:$C$206,2,FALSE)&lt;&gt;"",OR(OR(VLOOKUP(D20,'Příloha Dohody o přenosu'!$A$6:$C$206,3,FALSE)&lt;&gt;"",F20=""),F20&lt;&gt;""),OR(AND(G20="EL",AND(AL20&lt;&gt;"",AL20&lt;&gt;"vyplňte registrační e-mail (max.40 znaků)")),G20&lt;&gt;"EL"))=TRUE,"OK  ",IF(VLOOKUP(D20,'Příloha Dohody o přenosu'!$A$6:$C$206,2,FALSE)="","Vyplňte OKU/ČVOP v příloze dohody o přenosu, ","")&amp;IF(AND(VLOOKUP(D20,'Příloha Dohody o přenosu'!$A$7:$C$100,3,FALSE)="",AND(F20="",G20&lt;&gt;"EL")),"Vyplňte datum přenesení v příloze dohody o přenosu, ","")&amp;IF(AND(G20="EL",OR(AL20="",AL20="vyplňte registrační e-mail (max.40 znaků)")),"Vyplňte ještě registrační e-mail (sloupec AL)  ","")),IF(D20="","Tel. číslo, ","")&amp;IF(AND(F20="",G20=""),"Číslo nebo typ SIM, ","")&amp;IF(H20="","Tarif, ","")&amp;IF(OR(AND(O20="",P20=""),AND(O20="",P20="_"),AND(O20&lt;&gt;"",P20&lt;&gt;"")),"Fakturační skupina, ","")&amp;IF(AK20="","Heslo, ","")&amp;IF(AND(X20=2,COUNTA(S20:V20)&gt;0),"Konflikt:Blokování roam. dat X dat.roam.zvýhodnění, ","")&amp;IF(AND(X20=1,Y20&lt;&gt;""),"Konflikt:Blok.dat X dat.zvýhodnění, ","")),IF(C20="A",IF(AND(OR(F20&lt;&gt;"",G20&lt;&gt;""),H20&lt;&gt;"",AND(OR(O20&lt;&gt;"",P20&lt;&gt;""),P20 &lt;&gt; "_",OR(AND(O20="",P20&lt;&gt;""),AND(O20&lt;&gt;"",P20=""))),AK20&lt;&gt;"",OR(OR(AND(X20=2,COUNTA(S20:V20)=0),AND(X20=1,Y20="")),AND(X20&lt;&gt;1,X20&lt;&gt;2)))=TRUE,IF(AND(G20="EL",OR(AL20="",AL20="vyplňte registrační e-mail (max.40 znaků)")),"Vyplňte ještě registrační e-mail pro E-SIM  ","OK  "),IF(AND(F20="",G20=""),"Číslo nebo typ SIM, ","")&amp;IF(H20="","Tarif, ","")&amp;IF(OR(AND(O20="",P20=""),AND(O20="",P20="_"),AND(O20&lt;&gt;"",P20&lt;&gt;"")),"Fakturační skupina, ","")&amp;IF(AK20="","Heslo, ","")&amp;IF(AND(X20=2,COUNTA(S20:V20)&gt;0),"Konflikt:Blokování roam. dat X dat.roam.zvýhodnění, ","")&amp;IF(AND(X20=1,Y20&lt;&gt;""),"Konflikt:Blok.dat X dat.zvýhodnění, ","")),IF(C20="M",IF(AND(D20&lt;&gt;"",F20&lt;&gt;"",AND(OR(O20&lt;&gt;"",P20&lt;&gt;""),P20&lt;&gt;"_",OR(AND(O20="",P20&lt;&gt;""),AND(O20&lt;&gt;"",P20=""))),AK20&lt;&gt;"",OR(OR(AND(X20=2,COUNTA(S20:V20)=0),AND(X20=1,Y20="")),AND(X20&lt;&gt;1,X20&lt;&gt;2)))=TRUE,"OK  ",IF(D20="","Tel.číslo, ","")&amp;IF(F20="","Číslo SIM, ","")&amp;IF(H20="","Tarif, ","")&amp;IF(OR(AND(O20="",P20=""),AND(O20="",P20="_"),AND(O20&lt;&gt;"",P20&lt;&gt;"")),"Fakturační skupina, ","")&amp;IF(AK20="","Heslo, ","")&amp;IF(AND(X20=2,COUNTA(S20:V20)&gt;0),"Konflikt:Blokování roam. dat X dat.roam.zvýhodnění, ","")&amp;IF(AND(X20=1,Y20&lt;&gt;""),"Konflikt:Blok.dat X dat.zvýhodnění, ","")),IF(C20="H",IF(AND(E20&lt;&gt;"",G20&lt;&gt;"",H20&lt;&gt;"",AND(OR(O20&lt;&gt;"",P20&lt;&gt;""),P20&lt;&gt;"_",OR(AND(O20="",P20&lt;&gt;""),AND(O20&lt;&gt;"",P20=""))),AK20&lt;&gt;"",OR(OR(AND(X20=2,COUNTA(S20:V20)=0),AND(X20=1,Y20="")),AND(X20&lt;&gt;1,X20&lt;&gt;2))),IF(AND(G20="EL",OR(AL20="",AL20="vyplňte registrační e-mail (max.40 znaků)")),"Vyplňte ještě registrační e-mail (sloupec AL)  ","OK  "),IF(E20="","Počet SIM, ","")&amp;IF(G20="","Typ SIM, ","")&amp;IF(H20="","Tarif, ","")&amp;IF(OR(AND(O20="",P20=""),AND(O20="",P20="_"),AND(O20&lt;&gt;"",P20&lt;&gt;"")),"Fakturační skupina, ","")&amp;IF(AK20="","Heslo, ","")&amp;IF(AND(X20=2,COUNTA(S20:V20)&gt;0),"Konflikt:Blokování roam. dat X dat.roam.zvýhodnění, ","")&amp;IF(AND(X20=1,Y20&lt;&gt;""),"Konflikt:Blok.dat X dat.zvýhodnění, ","")),"Vyberte Typ objednávky --&gt;  ")))))</f>
        <v xml:space="preserve">Vyberte Typ objednávky --&gt;  </v>
      </c>
    </row>
    <row r="21" spans="1:40" s="82" customFormat="1" ht="16.5" customHeight="1">
      <c r="A21" s="150" t="str">
        <f t="shared" si="0"/>
        <v>Vyberte Typ objednávky --&gt;</v>
      </c>
      <c r="B21" s="185">
        <v>20</v>
      </c>
      <c r="C21" s="186"/>
      <c r="D21" s="184"/>
      <c r="E21" s="195"/>
      <c r="F21" s="238"/>
      <c r="G21" s="186"/>
      <c r="H21" s="186"/>
      <c r="I21" s="189"/>
      <c r="J21" s="187"/>
      <c r="K21" s="189"/>
      <c r="L21" s="188" t="b">
        <v>1</v>
      </c>
      <c r="M21" s="189"/>
      <c r="N21" s="246" t="str">
        <f>helpsheet!AK21</f>
        <v>zadejte FS:</v>
      </c>
      <c r="O21" s="190"/>
      <c r="P21" s="190"/>
      <c r="Q21" s="185">
        <v>20</v>
      </c>
      <c r="R21" s="191" t="str">
        <f t="shared" si="1"/>
        <v>neni zadano (D21)</v>
      </c>
      <c r="S21" s="192"/>
      <c r="T21" s="192"/>
      <c r="U21" s="192"/>
      <c r="V21" s="189"/>
      <c r="W21" s="189"/>
      <c r="X21" s="189"/>
      <c r="Y21" s="189"/>
      <c r="Z21" s="193" t="b">
        <v>0</v>
      </c>
      <c r="AA21" s="188" t="b">
        <v>0</v>
      </c>
      <c r="AB21" s="188" t="b">
        <v>0</v>
      </c>
      <c r="AC21" s="185">
        <v>20</v>
      </c>
      <c r="AD21" s="194" t="str">
        <f t="shared" si="2"/>
        <v>neni zadano (D21)</v>
      </c>
      <c r="AE21" s="188" t="b">
        <v>0</v>
      </c>
      <c r="AF21" s="188" t="b">
        <v>0</v>
      </c>
      <c r="AG21" s="188" t="b">
        <v>0</v>
      </c>
      <c r="AH21" s="188" t="b">
        <v>0</v>
      </c>
      <c r="AI21" s="189"/>
      <c r="AJ21" s="189"/>
      <c r="AK21" s="190"/>
      <c r="AL21" s="196"/>
      <c r="AM21" s="186"/>
      <c r="AN21" s="235" t="str">
        <f>IF(COUNTIF($D$2:$D$21,D21)&gt;1,"Duplicita v tel. čísle, ",IF(C21="P",IF(AND(OR(F21&lt;&gt;"",G21&lt;&gt;""),H21&lt;&gt;"",AND(OR(O21&lt;&gt;"",P21&lt;&gt;""),P21&lt;&gt;"_",OR(AND(O21="",P21&lt;&gt;""),AND(O21&lt;&gt;"",P21=""))),AK21&lt;&gt;"",OR(OR(AND(X21=2,COUNTA(S21:V21)=0),AND(X21=1,Y21="")),AND(X21&lt;&gt;1,X21&lt;&gt;2)),D21&lt;&gt;""),IF(AND(OR(F21&lt;&gt;"",G21&lt;&gt;""),H21&lt;&gt;"",AND(OR(O21&lt;&gt;"",P21&lt;&gt;""),P21&lt;&gt;"_",OR(AND(O21="",P21&lt;&gt;""),AND(O21&lt;&gt;"",P21=""))),AK21&lt;&gt;"",OR(OR(AND(X21=2,COUNTA(S21:V21)=0),AND(X21=1,Y21="")),AND(X21&lt;&gt;1,X21&lt;&gt;2)),D21&lt;&gt;"",VLOOKUP(D21,'Příloha Dohody o přenosu'!$A$6:$C$206,2,FALSE)&lt;&gt;"",OR(OR(VLOOKUP(D21,'Příloha Dohody o přenosu'!$A$6:$C$206,3,FALSE)&lt;&gt;"",F21=""),F21&lt;&gt;""),OR(AND(G21="EL",AND(AL21&lt;&gt;"",AL21&lt;&gt;"vyplňte registrační e-mail (max.40 znaků)")),G21&lt;&gt;"EL"))=TRUE,"OK  ",IF(VLOOKUP(D21,'Příloha Dohody o přenosu'!$A$6:$C$206,2,FALSE)="","Vyplňte OKU/ČVOP v příloze dohody o přenosu, ","")&amp;IF(AND(VLOOKUP(D21,'Příloha Dohody o přenosu'!$A$7:$C$100,3,FALSE)="",AND(F21="",G21&lt;&gt;"EL")),"Vyplňte datum přenesení v příloze dohody o přenosu, ","")&amp;IF(AND(G21="EL",OR(AL21="",AL21="vyplňte registrační e-mail (max.40 znaků)")),"Vyplňte ještě registrační e-mail (sloupec AL)  ","")),IF(D21="","Tel. číslo, ","")&amp;IF(AND(F21="",G21=""),"Číslo nebo typ SIM, ","")&amp;IF(H21="","Tarif, ","")&amp;IF(OR(AND(O21="",P21=""),AND(O21="",P21="_"),AND(O21&lt;&gt;"",P21&lt;&gt;"")),"Fakturační skupina, ","")&amp;IF(AK21="","Heslo, ","")&amp;IF(AND(X21=2,COUNTA(S21:V21)&gt;0),"Konflikt:Blokování roam. dat X dat.roam.zvýhodnění, ","")&amp;IF(AND(X21=1,Y21&lt;&gt;""),"Konflikt:Blok.dat X dat.zvýhodnění, ","")),IF(C21="A",IF(AND(OR(F21&lt;&gt;"",G21&lt;&gt;""),H21&lt;&gt;"",AND(OR(O21&lt;&gt;"",P21&lt;&gt;""),P21 &lt;&gt; "_",OR(AND(O21="",P21&lt;&gt;""),AND(O21&lt;&gt;"",P21=""))),AK21&lt;&gt;"",OR(OR(AND(X21=2,COUNTA(S21:V21)=0),AND(X21=1,Y21="")),AND(X21&lt;&gt;1,X21&lt;&gt;2)))=TRUE,IF(AND(G21="EL",OR(AL21="",AL21="vyplňte registrační e-mail (max.40 znaků)")),"Vyplňte ještě registrační e-mail pro E-SIM  ","OK  "),IF(AND(F21="",G21=""),"Číslo nebo typ SIM, ","")&amp;IF(H21="","Tarif, ","")&amp;IF(OR(AND(O21="",P21=""),AND(O21="",P21="_"),AND(O21&lt;&gt;"",P21&lt;&gt;"")),"Fakturační skupina, ","")&amp;IF(AK21="","Heslo, ","")&amp;IF(AND(X21=2,COUNTA(S21:V21)&gt;0),"Konflikt:Blokování roam. dat X dat.roam.zvýhodnění, ","")&amp;IF(AND(X21=1,Y21&lt;&gt;""),"Konflikt:Blok.dat X dat.zvýhodnění, ","")),IF(C21="M",IF(AND(D21&lt;&gt;"",F21&lt;&gt;"",AND(OR(O21&lt;&gt;"",P21&lt;&gt;""),P21&lt;&gt;"_",OR(AND(O21="",P21&lt;&gt;""),AND(O21&lt;&gt;"",P21=""))),AK21&lt;&gt;"",OR(OR(AND(X21=2,COUNTA(S21:V21)=0),AND(X21=1,Y21="")),AND(X21&lt;&gt;1,X21&lt;&gt;2)))=TRUE,"OK  ",IF(D21="","Tel.číslo, ","")&amp;IF(F21="","Číslo SIM, ","")&amp;IF(H21="","Tarif, ","")&amp;IF(OR(AND(O21="",P21=""),AND(O21="",P21="_"),AND(O21&lt;&gt;"",P21&lt;&gt;"")),"Fakturační skupina, ","")&amp;IF(AK21="","Heslo, ","")&amp;IF(AND(X21=2,COUNTA(S21:V21)&gt;0),"Konflikt:Blokování roam. dat X dat.roam.zvýhodnění, ","")&amp;IF(AND(X21=1,Y21&lt;&gt;""),"Konflikt:Blok.dat X dat.zvýhodnění, ","")),IF(C21="H",IF(AND(E21&lt;&gt;"",G21&lt;&gt;"",H21&lt;&gt;"",AND(OR(O21&lt;&gt;"",P21&lt;&gt;""),P21&lt;&gt;"_",OR(AND(O21="",P21&lt;&gt;""),AND(O21&lt;&gt;"",P21=""))),AK21&lt;&gt;"",OR(OR(AND(X21=2,COUNTA(S21:V21)=0),AND(X21=1,Y21="")),AND(X21&lt;&gt;1,X21&lt;&gt;2))),IF(AND(G21="EL",OR(AL21="",AL21="vyplňte registrační e-mail (max.40 znaků)")),"Vyplňte ještě registrační e-mail (sloupec AL)  ","OK  "),IF(E21="","Počet SIM, ","")&amp;IF(G21="","Typ SIM, ","")&amp;IF(H21="","Tarif, ","")&amp;IF(OR(AND(O21="",P21=""),AND(O21="",P21="_"),AND(O21&lt;&gt;"",P21&lt;&gt;"")),"Fakturační skupina, ","")&amp;IF(AK21="","Heslo, ","")&amp;IF(AND(X21=2,COUNTA(S21:V21)&gt;0),"Konflikt:Blokování roam. dat X dat.roam.zvýhodnění, ","")&amp;IF(AND(X21=1,Y21&lt;&gt;""),"Konflikt:Blok.dat X dat.zvýhodnění, ","")),"Vyberte Typ objednávky --&gt;  ")))))</f>
        <v xml:space="preserve">Vyberte Typ objednávky --&gt;  </v>
      </c>
    </row>
    <row r="22" spans="1:40">
      <c r="B22" s="27"/>
      <c r="C22" s="28"/>
      <c r="D22" s="28"/>
      <c r="E22" s="28"/>
      <c r="F22" s="29"/>
      <c r="G22" s="28"/>
      <c r="I22" s="287" t="s">
        <v>366</v>
      </c>
      <c r="J22" s="287"/>
      <c r="K22" s="287"/>
      <c r="L22" s="287"/>
      <c r="M22" s="287"/>
      <c r="N22" s="284"/>
      <c r="O22" s="285"/>
      <c r="P22" s="286"/>
      <c r="Q22" s="27"/>
      <c r="R22" s="28"/>
      <c r="S22" s="28"/>
      <c r="T22" s="28"/>
      <c r="U22" s="28"/>
      <c r="V22" s="28"/>
      <c r="W22" s="28"/>
      <c r="X22" s="28"/>
      <c r="Y22" s="28"/>
      <c r="Z22" s="28"/>
      <c r="AA22" s="28"/>
      <c r="AB22" s="28"/>
      <c r="AC22" s="27"/>
      <c r="AD22" s="28"/>
      <c r="AE22" s="28"/>
      <c r="AF22" s="28"/>
      <c r="AG22" s="28"/>
      <c r="AH22" s="28"/>
      <c r="AI22" s="28"/>
      <c r="AJ22" s="28"/>
      <c r="AK22" s="28"/>
    </row>
    <row r="23" spans="1:40">
      <c r="B23" s="30"/>
      <c r="C23" s="28"/>
      <c r="D23" s="28"/>
      <c r="E23" s="28"/>
      <c r="F23" s="29"/>
      <c r="G23" s="28"/>
      <c r="H23" s="34"/>
      <c r="I23" s="287" t="s">
        <v>367</v>
      </c>
      <c r="J23" s="287"/>
      <c r="K23" s="287"/>
      <c r="L23" s="287"/>
      <c r="M23" s="287"/>
      <c r="N23" s="284"/>
      <c r="O23" s="285"/>
      <c r="P23" s="286"/>
      <c r="Q23" s="30"/>
      <c r="R23" s="28"/>
      <c r="S23" s="28"/>
      <c r="T23" s="28"/>
      <c r="U23" s="28"/>
      <c r="V23" s="28"/>
      <c r="W23" s="28"/>
      <c r="X23" s="28"/>
      <c r="Y23" s="28"/>
      <c r="Z23" s="28"/>
      <c r="AA23" s="28"/>
      <c r="AB23" s="28"/>
      <c r="AC23" s="30"/>
      <c r="AD23" s="28"/>
      <c r="AE23" s="28"/>
      <c r="AF23" s="28"/>
      <c r="AG23" s="28"/>
      <c r="AH23" s="28"/>
      <c r="AI23" s="28"/>
      <c r="AJ23" s="28"/>
      <c r="AK23" s="28"/>
    </row>
    <row r="24" spans="1:40">
      <c r="B24" s="113"/>
      <c r="C24" s="113"/>
      <c r="D24" s="113"/>
      <c r="E24" s="113"/>
      <c r="F24" s="113"/>
      <c r="G24" s="113"/>
      <c r="H24" s="113"/>
      <c r="I24" s="113"/>
      <c r="J24" s="113"/>
      <c r="K24" s="113"/>
      <c r="L24" s="113"/>
      <c r="M24" s="113"/>
      <c r="N24" s="113"/>
      <c r="O24" s="113"/>
      <c r="P24" s="247" t="s">
        <v>383</v>
      </c>
      <c r="Q24" s="113"/>
      <c r="R24" s="113"/>
      <c r="S24" s="113"/>
      <c r="T24" s="113"/>
      <c r="U24" s="113"/>
      <c r="V24" s="113"/>
      <c r="W24" s="113"/>
      <c r="X24" s="113"/>
      <c r="Y24" s="113"/>
      <c r="Z24" s="113"/>
      <c r="AA24" s="247" t="s">
        <v>383</v>
      </c>
      <c r="AB24" s="113"/>
      <c r="AC24" s="113"/>
      <c r="AD24" s="113"/>
      <c r="AE24" s="113"/>
      <c r="AF24" s="113"/>
      <c r="AG24" s="113"/>
      <c r="AH24" s="113"/>
      <c r="AI24" s="113"/>
      <c r="AJ24" s="113"/>
      <c r="AK24" s="113"/>
      <c r="AL24" s="112"/>
      <c r="AM24" s="248"/>
      <c r="AN24" s="235" t="s">
        <v>383</v>
      </c>
    </row>
  </sheetData>
  <sheetProtection algorithmName="SHA-512" hashValue="FH64QRHmoaiF5Kelv/+BZHrvapyxxq9kg0jIQIv06sfm9neXzMBsGkbRB/foA5kFBIPSeMswu6FsZ5q4LvCTMw==" saltValue="umQBvEKTP+xM245HOGb98w==" spinCount="100000" sheet="1" objects="1" scenarios="1"/>
  <dataConsolidate/>
  <mergeCells count="7">
    <mergeCell ref="N23:P23"/>
    <mergeCell ref="I22:M22"/>
    <mergeCell ref="I23:M23"/>
    <mergeCell ref="S1:V1"/>
    <mergeCell ref="N1:P1"/>
    <mergeCell ref="I1:J1"/>
    <mergeCell ref="N22:P22"/>
  </mergeCells>
  <phoneticPr fontId="23" type="noConversion"/>
  <conditionalFormatting sqref="R2 R5:R21">
    <cfRule type="cellIs" dxfId="74" priority="285" operator="equal">
      <formula>0</formula>
    </cfRule>
  </conditionalFormatting>
  <conditionalFormatting sqref="AD2 AD5:AD21">
    <cfRule type="cellIs" dxfId="73" priority="283" operator="equal">
      <formula>0</formula>
    </cfRule>
  </conditionalFormatting>
  <conditionalFormatting sqref="H2">
    <cfRule type="expression" dxfId="72" priority="270">
      <formula>AND(OR(C2="A",C2="M",C2="P",C2="H"),H2="")</formula>
    </cfRule>
  </conditionalFormatting>
  <conditionalFormatting sqref="D2">
    <cfRule type="expression" dxfId="71" priority="269">
      <formula>AND(OR(C2="M",C2="P"),D2="")</formula>
    </cfRule>
  </conditionalFormatting>
  <conditionalFormatting sqref="Y2">
    <cfRule type="expression" dxfId="70" priority="233">
      <formula>AND(X2=1,Y2&lt;&gt;"")</formula>
    </cfRule>
  </conditionalFormatting>
  <conditionalFormatting sqref="S2:S21">
    <cfRule type="expression" dxfId="69" priority="230">
      <formula>AND($X2=2,S2&lt;&gt;"")</formula>
    </cfRule>
  </conditionalFormatting>
  <conditionalFormatting sqref="T2:T21">
    <cfRule type="expression" dxfId="68" priority="229">
      <formula>AND($X2=2,T2&lt;&gt;"")</formula>
    </cfRule>
  </conditionalFormatting>
  <conditionalFormatting sqref="U2:U21">
    <cfRule type="expression" dxfId="67" priority="228">
      <formula>AND($X2=2,U2&lt;&gt;"")</formula>
    </cfRule>
  </conditionalFormatting>
  <conditionalFormatting sqref="V2:V21">
    <cfRule type="expression" dxfId="66" priority="227">
      <formula>AND($X2=2,V2&lt;&gt;"")</formula>
    </cfRule>
  </conditionalFormatting>
  <conditionalFormatting sqref="A2:A21">
    <cfRule type="expression" dxfId="65" priority="216">
      <formula>AND(A2&lt;&gt;"Vyberte Typ objednávky --&gt;",A2&lt;&gt;"OK")</formula>
    </cfRule>
    <cfRule type="containsText" dxfId="64" priority="217" operator="containsText" text="Vyberte Typ objednávky --&gt;">
      <formula>NOT(ISERROR(SEARCH("Vyberte Typ objednávky --&gt;",A2)))</formula>
    </cfRule>
  </conditionalFormatting>
  <conditionalFormatting sqref="A2:A21">
    <cfRule type="expression" dxfId="63" priority="214">
      <formula>AND(A2="OK")</formula>
    </cfRule>
  </conditionalFormatting>
  <conditionalFormatting sqref="AL2">
    <cfRule type="expression" dxfId="62" priority="210">
      <formula>AND(C2&lt;&gt;"M",C2&lt;&gt;"",G2="EL",OR(AL2="",AL2="vyplňte registrační e-mail (max.40 znaků)"))</formula>
    </cfRule>
  </conditionalFormatting>
  <conditionalFormatting sqref="E2">
    <cfRule type="expression" dxfId="61" priority="117">
      <formula>AND(C2="H",E2="")</formula>
    </cfRule>
    <cfRule type="expression" dxfId="60" priority="118">
      <formula>OR(C2="A",C2="M",C2="P")</formula>
    </cfRule>
  </conditionalFormatting>
  <conditionalFormatting sqref="F2">
    <cfRule type="expression" dxfId="59" priority="112">
      <formula>AND(C2="M",F2="")</formula>
    </cfRule>
    <cfRule type="expression" dxfId="58" priority="113">
      <formula>AND(C2="H")</formula>
    </cfRule>
    <cfRule type="expression" dxfId="57" priority="114">
      <formula>AND(OR(C2="A",C2="P"),G2="",F2="")</formula>
    </cfRule>
  </conditionalFormatting>
  <conditionalFormatting sqref="G2">
    <cfRule type="expression" dxfId="56" priority="107">
      <formula>AND(C2="H",G2="")</formula>
    </cfRule>
    <cfRule type="expression" dxfId="55" priority="108">
      <formula>AND(OR(C2="A",C2="P"),F2="",G2="")</formula>
    </cfRule>
  </conditionalFormatting>
  <conditionalFormatting sqref="C2">
    <cfRule type="expression" dxfId="54" priority="104">
      <formula>AND(C2="")</formula>
    </cfRule>
  </conditionalFormatting>
  <conditionalFormatting sqref="J2">
    <cfRule type="expression" dxfId="53" priority="102">
      <formula>AND(I2="DD.MM.RRRR",J2="")</formula>
    </cfRule>
  </conditionalFormatting>
  <conditionalFormatting sqref="O2">
    <cfRule type="expression" dxfId="52" priority="100">
      <formula>AND(OR(AND(C2&lt;&gt;"",O2 = "",P2 = ""),AND(O2 = "",P2 = "_"),AND(O2 &lt;&gt; "",P2 &lt;&gt; "")))</formula>
    </cfRule>
  </conditionalFormatting>
  <conditionalFormatting sqref="P2">
    <cfRule type="expression" dxfId="51" priority="98">
      <formula>AND(OR(AND(C2&lt;&gt;"",O2 = "",P2 = ""),AND(O2 = "",P2 = "_"),AND(O2 &lt;&gt; "",P2 &lt;&gt; "")))</formula>
    </cfRule>
  </conditionalFormatting>
  <conditionalFormatting sqref="X2">
    <cfRule type="expression" dxfId="50" priority="91">
      <formula>AND(X2=1,Y2&lt;&gt;"")</formula>
    </cfRule>
    <cfRule type="expression" dxfId="49" priority="92">
      <formula>AND(COUNTA(S2:V2)&gt;0,X2=2)</formula>
    </cfRule>
  </conditionalFormatting>
  <conditionalFormatting sqref="AK2">
    <cfRule type="expression" dxfId="48" priority="88">
      <formula>AND(OR(C2="A",C2="M",C2="P",C2="H"),AK2="")</formula>
    </cfRule>
  </conditionalFormatting>
  <conditionalFormatting sqref="C12:C21">
    <cfRule type="expression" dxfId="47" priority="55">
      <formula>AND(C12="")</formula>
    </cfRule>
  </conditionalFormatting>
  <conditionalFormatting sqref="E5:E21">
    <cfRule type="expression" dxfId="46" priority="51">
      <formula>AND(C5="H",E5="")</formula>
    </cfRule>
    <cfRule type="expression" dxfId="45" priority="52">
      <formula>OR(C5="A",C5="M",C5="P")</formula>
    </cfRule>
  </conditionalFormatting>
  <conditionalFormatting sqref="F5:F21">
    <cfRule type="expression" dxfId="44" priority="48">
      <formula>AND(C5="M",F5="")</formula>
    </cfRule>
    <cfRule type="expression" dxfId="43" priority="49">
      <formula>AND(C5="H")</formula>
    </cfRule>
    <cfRule type="expression" dxfId="42" priority="50">
      <formula>AND(OR(C5="A",C5="P"),G5="",F5="")</formula>
    </cfRule>
  </conditionalFormatting>
  <conditionalFormatting sqref="G9:G21">
    <cfRule type="expression" dxfId="41" priority="46">
      <formula>AND(C9="H",G9="")</formula>
    </cfRule>
    <cfRule type="expression" dxfId="40" priority="47">
      <formula>AND(OR(C9="A",C9="P"),F9="",G9="")</formula>
    </cfRule>
  </conditionalFormatting>
  <conditionalFormatting sqref="H5:H21">
    <cfRule type="expression" dxfId="39" priority="45">
      <formula>AND(OR(C5="A",C5="M",C5="P",C5="H"),H5="")</formula>
    </cfRule>
  </conditionalFormatting>
  <conditionalFormatting sqref="P5:P21">
    <cfRule type="expression" dxfId="38" priority="42">
      <formula>AND(OR(AND(C5&lt;&gt;"",O5 = "",P5 = ""),AND(O5 = "",P5 = "_"),AND(O5 &lt;&gt; "",P5 &lt;&gt; "")))</formula>
    </cfRule>
  </conditionalFormatting>
  <conditionalFormatting sqref="O5:O21">
    <cfRule type="expression" dxfId="37" priority="41">
      <formula>AND(OR(AND(C5&lt;&gt;"",O5 = "",P5 = ""),AND(O5 = "",P5 = "_"),AND(O5 &lt;&gt; "",P5 &lt;&gt; "")))</formula>
    </cfRule>
  </conditionalFormatting>
  <conditionalFormatting sqref="X5:X21">
    <cfRule type="expression" dxfId="36" priority="39">
      <formula>AND(X5=1,Y5&lt;&gt;"")</formula>
    </cfRule>
    <cfRule type="expression" dxfId="35" priority="40">
      <formula>AND(COUNTA(S5:V5)&gt;0,X5=2)</formula>
    </cfRule>
  </conditionalFormatting>
  <conditionalFormatting sqref="Y5:Y21">
    <cfRule type="expression" dxfId="34" priority="38">
      <formula>AND(X5=1,Y5&lt;&gt;"")</formula>
    </cfRule>
  </conditionalFormatting>
  <conditionalFormatting sqref="AK5:AK21">
    <cfRule type="expression" dxfId="33" priority="33">
      <formula>AND(OR(C5="A",C5="M",C5="P",C5="H"),AK5="")</formula>
    </cfRule>
  </conditionalFormatting>
  <conditionalFormatting sqref="D5:D21">
    <cfRule type="expression" dxfId="32" priority="32">
      <formula>AND(OR(C5="M",C5="P"),D5="")</formula>
    </cfRule>
  </conditionalFormatting>
  <conditionalFormatting sqref="J5:J21">
    <cfRule type="expression" dxfId="31" priority="31">
      <formula>AND(I5="DD.MM.RRRR",J5="")</formula>
    </cfRule>
  </conditionalFormatting>
  <conditionalFormatting sqref="AL5:AL21">
    <cfRule type="expression" dxfId="30" priority="30">
      <formula>AND(C5&lt;&gt;"M",C5&lt;&gt;"",G5="EL",OR(AL5="",AL5="vyplňte registrační e-mail (max.40 znaků)"))</formula>
    </cfRule>
  </conditionalFormatting>
  <conditionalFormatting sqref="A1">
    <cfRule type="containsText" dxfId="29" priority="28" operator="containsText" text="Některá">
      <formula>NOT(ISERROR(SEARCH("Některá",A1)))</formula>
    </cfRule>
    <cfRule type="containsText" dxfId="28" priority="29" operator="containsText" text="Vyplňte">
      <formula>NOT(ISERROR(SEARCH("Vyplňte",A1)))</formula>
    </cfRule>
  </conditionalFormatting>
  <conditionalFormatting sqref="C5:C11">
    <cfRule type="expression" dxfId="27" priority="27">
      <formula>AND(C5="")</formula>
    </cfRule>
  </conditionalFormatting>
  <conditionalFormatting sqref="G5:G8">
    <cfRule type="expression" dxfId="26" priority="25">
      <formula>AND(C5="H",G5="")</formula>
    </cfRule>
    <cfRule type="expression" dxfId="25" priority="26">
      <formula>AND(OR(C5="A",C5="P"),F5="",G5="")</formula>
    </cfRule>
  </conditionalFormatting>
  <conditionalFormatting sqref="R3:R4">
    <cfRule type="cellIs" dxfId="24" priority="24" operator="equal">
      <formula>0</formula>
    </cfRule>
  </conditionalFormatting>
  <conditionalFormatting sqref="AD3:AD4">
    <cfRule type="cellIs" dxfId="23" priority="23" operator="equal">
      <formula>0</formula>
    </cfRule>
  </conditionalFormatting>
  <conditionalFormatting sqref="H3:H4">
    <cfRule type="expression" dxfId="22" priority="22">
      <formula>AND(OR(C3="A",C3="M",C3="P",C3="H"),H3="")</formula>
    </cfRule>
  </conditionalFormatting>
  <conditionalFormatting sqref="D3:D4">
    <cfRule type="expression" dxfId="21" priority="21">
      <formula>AND(OR(C3="M",C3="P"),D3="")</formula>
    </cfRule>
  </conditionalFormatting>
  <conditionalFormatting sqref="Y3:Y4">
    <cfRule type="expression" dxfId="20" priority="20">
      <formula>AND(X3=1,Y3&lt;&gt;"")</formula>
    </cfRule>
  </conditionalFormatting>
  <conditionalFormatting sqref="AL3:AL4">
    <cfRule type="expression" dxfId="19" priority="15">
      <formula>AND(C3&lt;&gt;"M",C3&lt;&gt;"",G3="EL",OR(AL3="",AL3="vyplňte registrační e-mail (max.40 znaků)"))</formula>
    </cfRule>
  </conditionalFormatting>
  <conditionalFormatting sqref="E3:E4">
    <cfRule type="expression" dxfId="18" priority="13">
      <formula>AND(C3="H",E3="")</formula>
    </cfRule>
    <cfRule type="expression" dxfId="17" priority="14">
      <formula>OR(C3="A",C3="M",C3="P")</formula>
    </cfRule>
  </conditionalFormatting>
  <conditionalFormatting sqref="F3:F4">
    <cfRule type="expression" dxfId="16" priority="10">
      <formula>AND(C3="M",F3="")</formula>
    </cfRule>
    <cfRule type="expression" dxfId="15" priority="11">
      <formula>AND(C3="H")</formula>
    </cfRule>
    <cfRule type="expression" dxfId="14" priority="12">
      <formula>AND(OR(C3="A",C3="P"),G3="",F3="")</formula>
    </cfRule>
  </conditionalFormatting>
  <conditionalFormatting sqref="G3:G4">
    <cfRule type="expression" dxfId="13" priority="8">
      <formula>AND(C3="H",G3="")</formula>
    </cfRule>
    <cfRule type="expression" dxfId="12" priority="9">
      <formula>AND(OR(C3="A",C3="P"),F3="",G3="")</formula>
    </cfRule>
  </conditionalFormatting>
  <conditionalFormatting sqref="C3:C4">
    <cfRule type="expression" dxfId="11" priority="7">
      <formula>AND(C3="")</formula>
    </cfRule>
  </conditionalFormatting>
  <conditionalFormatting sqref="J3:J4">
    <cfRule type="expression" dxfId="10" priority="6">
      <formula>AND(I3="DD.MM.RRRR",J3="")</formula>
    </cfRule>
  </conditionalFormatting>
  <conditionalFormatting sqref="O3:O4">
    <cfRule type="expression" dxfId="9" priority="5">
      <formula>AND(OR(AND(C3&lt;&gt;"",O3 = "",P3 = ""),AND(O3 = "",P3 = "_"),AND(O3 &lt;&gt; "",P3 &lt;&gt; "")))</formula>
    </cfRule>
  </conditionalFormatting>
  <conditionalFormatting sqref="P3:P4">
    <cfRule type="expression" dxfId="8" priority="4">
      <formula>AND(OR(AND(C3&lt;&gt;"",O3 = "",P3 = ""),AND(O3 = "",P3 = "_"),AND(O3 &lt;&gt; "",P3 &lt;&gt; "")))</formula>
    </cfRule>
  </conditionalFormatting>
  <conditionalFormatting sqref="X3:X4">
    <cfRule type="expression" dxfId="7" priority="2">
      <formula>AND(X3=1,Y3&lt;&gt;"")</formula>
    </cfRule>
    <cfRule type="expression" dxfId="6" priority="3">
      <formula>AND(COUNTA(S3:V3)&gt;0,X3=2)</formula>
    </cfRule>
  </conditionalFormatting>
  <conditionalFormatting sqref="AK3:AK4">
    <cfRule type="expression" dxfId="5" priority="1">
      <formula>AND(OR(C3="A",C3="M",C3="P",C3="H"),AK3="")</formula>
    </cfRule>
  </conditionalFormatting>
  <dataValidations xWindow="511" yWindow="499" count="27">
    <dataValidation type="textLength" allowBlank="1" showInputMessage="1" showErrorMessage="1" errorTitle="Chyba" error="lze zadat max. 60 znaků" promptTitle="Informace" prompt="text na dodací list může mít max. 60 znaků, je rozdělen do 2 řádek po 30-ti znacích" sqref="N23" xr:uid="{00000000-0002-0000-0100-000002000000}">
      <formula1>0</formula1>
      <formula2>60</formula2>
    </dataValidation>
    <dataValidation type="textLength" allowBlank="1" showInputMessage="1" showErrorMessage="1" errorTitle="Chyba" error="lze zadat max. 30 znaků" promptTitle="Informace" prompt="číslo objednávky (na dodací list) může mít maximálně 30 znaků" sqref="N22" xr:uid="{00000000-0002-0000-0100-000003000000}">
      <formula1>0</formula1>
      <formula2>30</formula2>
    </dataValidation>
    <dataValidation type="list" allowBlank="1" showInputMessage="1" showErrorMessage="1" errorTitle="Chyba!" error="Vyberte hodnotu ze seznamu." promptTitle="Fakturační skupina" prompt="S = stávající fak. Skupina_x000a_N = nová fak. Skupina" sqref="M2:M21" xr:uid="{61875151-C677-41BA-84E4-E9236BC3B923}">
      <formula1>FAKs</formula1>
    </dataValidation>
    <dataValidation allowBlank="1" showErrorMessage="1" error="Zadejte prosím 9-ti místné číslo" prompt="Tel. číslo je povinné v případě objednávky typu P či M. Zadejte prosím právě 9-ti místné číslo." sqref="AD2:AD21 R2:R21" xr:uid="{3138B1DE-A1B3-45CD-8BBC-12D604D5F0AC}"/>
    <dataValidation type="list" allowBlank="1" showInputMessage="1" showErrorMessage="1" errorTitle="Chyba!" error="Vyberte hodnotu ze seznamu." promptTitle="Roaming" prompt="Vyberte hodnotu:_x000a_TR - T-Mobile Roaming_x000a_TRS - T-Mobile Roaming Start" sqref="K2:K21" xr:uid="{243760D0-0991-403E-ABCB-78887095B46B}">
      <formula1>ROAMtarify</formula1>
    </dataValidation>
    <dataValidation type="custom" allowBlank="1" showInputMessage="1" showErrorMessage="1" errorTitle="Chyba!" error="Zadejte prosím 9-ti místné číslo" promptTitle="Zadejte telefonní číslo" prompt="Vyberte číslo z vaší rezervované číselné řady nebo uveďte existující tel. číslo, jedná-li se o migraci z Twistu nebo přenos čísla od jiného mobilního operátora. " sqref="D2:D21" xr:uid="{38B2CB2E-6A0F-47B9-A5D5-D3875730BB56}">
      <formula1>AND(ISNUMBER(VALUE(MID(D2,1,9))),LEN(D2)=9)</formula1>
    </dataValidation>
    <dataValidation type="custom" allowBlank="1" showInputMessage="1" showErrorMessage="1" errorTitle="Chyba!" error="Vyplňte pouze u H objednávky číslo v intervalu 4 - 1500._x000a_" promptTitle="Vyplňte počet SIM" prompt="Vyplňte v případě hromadné objednávky H (4 - 1500 SIM se stejným nastavením služeb)._x000a_" sqref="E2:E21" xr:uid="{F61627DF-335E-4EF6-B4B4-A4FB2A9A7988}">
      <formula1>AND(E2&gt;3,E2&lt;1501,C2="H")</formula1>
    </dataValidation>
    <dataValidation type="list" allowBlank="1" showInputMessage="1" showErrorMessage="1" errorTitle="Chyba!" error="Je třeba vybrat typ objednávky ze seznamu!" promptTitle="Vyberte typ objednávky" prompt="Vyberte typ objednávky_x000a_A...Aktivace nového čísla_x000a_M..Migrace z Twistu_x000a_P...Přenesení čísla od jiného poskytovatele služeb_x000a_H..Hromadná objednávka" sqref="C2:C21" xr:uid="{CA64D684-9C13-4970-B451-0E4A53EEC04C}">
      <formula1>Lst_Type</formula1>
    </dataValidation>
    <dataValidation type="custom" operator="equal" allowBlank="1" showInputMessage="1" showErrorMessage="1" errorTitle="Chyba" error="Prosím zadejte 19-ti místné číslo začínající na 894200. Nelze vyplnit u H objednávky." promptTitle="Vyplňte číslo SIMkarty" prompt="Prosím zadejte 19-ti místné číslo začínající na 894200." sqref="F2:F21" xr:uid="{8D79A2A5-998A-4ADF-A7EA-925C917BA451}">
      <formula1>AND(LEN(F2)=19,LEFT(F2,6)="894200",C2&lt;&gt;"H")</formula1>
    </dataValidation>
    <dataValidation type="list" allowBlank="1" showInputMessage="1" showErrorMessage="1" errorTitle="Chyba!" error="Vyberte hodnotu ze seznamu." promptTitle="Vyberte ze seznamu" prompt="U (Universal SIM karta 3v1), _x000a_EL (elektronická SIMkarta) - uveďte ještě registrační e-mail v sloupci AL, _x000a_W (Twin Universal SIM karta), _x000a_N (Universal SIM karta 3v1 bez PINu). " sqref="G2:G21" xr:uid="{3BDFDF40-35C0-42E1-B381-D398800A273E}">
      <formula1>SIMkarty</formula1>
    </dataValidation>
    <dataValidation type="list" allowBlank="1" showInputMessage="1" showErrorMessage="1" promptTitle="Vyberte ze seznamu" prompt="Požadovaný tarif." sqref="H2:H21" xr:uid="{A23378FB-4928-44A2-AD6A-D64F5738EDD1}">
      <formula1>Tarify</formula1>
    </dataValidation>
    <dataValidation type="list" allowBlank="1" showInputMessage="1" showErrorMessage="1" errorTitle="Chyba!" error="Vyberte hodnotu ze seznamu." promptTitle="Vyberte ze seznamu" prompt="Termín aktivace:_x000a_A.. SIM bude aktivována v den po dni dodání_x000a_DD.MM.RRRR..  SIM bude aktivována v den dle Vašeho přání, ale ne dříve než v následující den po dni dodání (DD – den, MM – měsíc) _x000a_C. SIM bude aktivována na základě vaší telefonické žádosti." sqref="I2:I21" xr:uid="{D13C0E57-7111-4D66-A3AD-8078AC400272}">
      <formula1>TYPaktivace</formula1>
    </dataValidation>
    <dataValidation type="date" allowBlank="1" showInputMessage="1" showErrorMessage="1" errorTitle="Chyba!" error="Vyplňte datum v budoucnosti." promptTitle="zadejte datum" prompt="V případě, že jste vybrali ve vedlejším poli volbu DD.MM.RRRR, zadejte požadované datum aktivace SIMkarty. " sqref="J2:J21" xr:uid="{042BBAF7-D8B2-44AF-B0D4-BAD394E937D4}">
      <formula1>Today+1</formula1>
      <formula2>54789</formula2>
    </dataValidation>
    <dataValidation type="list" errorStyle="information" allowBlank="1" showInputMessage="1" showErrorMessage="1" errorTitle="Chyba!" error="Vyberte hodnotu ze seznamu." promptTitle="Vyberte novou fakturační skupinu" prompt="v případě nové skupiny (N) vyberte její název po vyplnění údajů do záložky Nové fakturační skupiny. Název se nabídne pouze, pokud jste vyplnili všechny povinné údaje na této záložce (kontrola povinných údajů = OK) " sqref="P2:P21" xr:uid="{A455FF92-B3DD-4E6C-953C-64FB6ECC7012}">
      <formula1>validace_FS</formula1>
    </dataValidation>
    <dataValidation type="custom" allowBlank="1" showInputMessage="1" showErrorMessage="1" errorTitle="Chyba!" error="ID fakturační skupiny musí být 8mi místné číslo." promptTitle="Zadejte existující fakt. skupinu" prompt="Zadejte, prosím, ID existující fakturační skupiny." sqref="O2:O21" xr:uid="{653F0DFD-2C21-4029-BD1E-B288874AE99D}">
      <formula1>AND(LEN(O2)=8,ISNUMBER(VALUE(O2)))</formula1>
    </dataValidation>
    <dataValidation type="list" allowBlank="1" showInputMessage="1" showErrorMessage="1" errorTitle="Chyba!" error="Vyberte hodnotu ze seznamu." promptTitle="Vyberte ze seznamu" prompt="Data Roaming Limit: _x000a_D1 (495,87), _x000a_D2 (1 198,35), _x000a_D3 (4 132,23), _x000a_D4 (8 264,46), _x000a_D5 (14 876,03), _x000a_D6 (26 446,28), _x000a_X (DRL nebude aktivován). V případě, že kolonku nevyplníte, bude aktivován limit 1 198,35" sqref="W2:W21" xr:uid="{D4DA9D06-5BE8-4244-83B8-560AC631F9F6}">
      <formula1>DATrl</formula1>
    </dataValidation>
    <dataValidation type="list" allowBlank="1" showInputMessage="1" showErrorMessage="1" errorTitle="Chyba!" error="Vyberte hodnotu ze seznamu." promptTitle="Vyberte ze seznamu" prompt="1 (zamezit vše)_x000a_2 (zamezit data v roamingu)_x000a_3 (povolit vše) _x000a_" sqref="X2:X21" xr:uid="{E7A72437-3491-4B06-81DB-26FA972E7DE3}">
      <formula1>povolDAT</formula1>
    </dataValidation>
    <dataValidation type="list" allowBlank="1" showInputMessage="1" showErrorMessage="1" errorTitle="Chyba!" error="Vyberte hodnotu ze seznamu." promptTitle="Vyberte ze seznamu" prompt="Datové tarifní zvýhodnění." sqref="Y2:Y21" xr:uid="{E17DCDD5-8ADF-420F-8864-A526B78054BD}">
      <formula1>DATtzv</formula1>
    </dataValidation>
    <dataValidation type="list" allowBlank="1" showInputMessage="1" showErrorMessage="1" errorTitle="Chyba!" error="Vyberte hodnotu ze seznamu." promptTitle="Vyberte ze seznamu" prompt="1 (Blokováno vše)_x000a_2 (Blokovány uvítací tóny)_x000a_3 (Blokováno vše kromě uvítacích tónů)_x000a_4 (Povolit vše)" sqref="AI2:AI21" xr:uid="{42C1D054-424E-48D9-95A8-C3C40C29AB86}">
      <formula1>downloadslist</formula1>
    </dataValidation>
    <dataValidation type="list" allowBlank="1" showInputMessage="1" showErrorMessage="1" errorTitle="Chyba!" error="Vyberte hodnotu ze seznamu." promptTitle="Vyberte ze seznamu" prompt="Typy Záznamové služby: _x000a_H – Hlasová schránka, _x000a_R – Registr zmeškaných hovorů, _x000a_N – žádná. _x000a_Pokud nevyplníte, platí volba N." sqref="AJ2:AJ21" xr:uid="{5CEFDDC9-07F0-472B-BF27-0AD2B86D1FC4}">
      <formula1>hlasovka</formula1>
    </dataValidation>
    <dataValidation type="custom" allowBlank="1" showInputMessage="1" showErrorMessage="1" errorTitle="Chyba" error="Vložte 4místné heslo mimo nepovolených kombinací." promptTitle="Zadejte heslo" prompt="Povinné čtyřmístné heslo používané pro blokování SIM karty na Zákaznickém centru. Zakázané kombinace: 1234, 4321, 1111, 2222, 3333, 4444, 5555, 6666, 7777, 8888, 9999, 2345, 3456, 4567, 5678, 6789, 5432, 6543, 7654, 8765, 9876, 7890, část ID rámc. smlouvy" sqref="AK2:AK21" xr:uid="{CA7EFA1E-0708-441C-BA6C-6D8AD7DCB870}">
      <formula1>AND(LEN($AK2)=4,ISNUMBER(VALUE(MID($AK2,1,1))),ISNUMBER(VALUE(MID($AK2,2,1))),ISNUMBER(VALUE(MID($AK2,3,1))),ISNUMBER(VALUE(MID($AK2,4,1))),ISNA(VLOOKUP($AK2,lstZakazanePiny,1,FALSE)))</formula1>
    </dataValidation>
    <dataValidation type="custom" allowBlank="1" showInputMessage="1" showErrorMessage="1" errorTitle="Pozor" error="E-mail musí být ve správném formátu a obsahovat maximálně 40 znaků." promptTitle="zadejte e-mail" prompt="V případě objednání eSIM zadejte registrační e-mail (max. 40 znaků)" sqref="AL2:AL21" xr:uid="{A2E80AE6-DD65-40B7-B0DB-7A432DFB53BD}">
      <formula1>AND(FIND("@",AL2)&gt;0,IFERROR(FIND("@",AL2,FIND("@",AL2)+1),0)=0,FIND(".",AL2,FIND("@",AL2))&gt;0,IFERROR(FIND(".",AL2,FIND(".",AL2,FIND(".",AL2,FIND("@",AL2))+1)+1),0)=0,LEN(AL2)&gt;5,LEN(AL2)&lt;41,LEN(AL2)&gt;FIND(".",AL2,FIND("@",AL2))+1)</formula1>
    </dataValidation>
    <dataValidation type="list" allowBlank="1" showInputMessage="1" showErrorMessage="1" errorTitle="Chyba!" error="Vyberte hodnotu ze seznamu." promptTitle="Vyberte oprávnění ze seznamu" prompt="STANDARDNÍ: _x000a_umožňuje administrovat všechny (i placené) služby u daného telefonního čísla a náhled na Vyúčtování služeb._x000a_OMEZENÉ: _x000a_umožňuje pouze náhled na dané telefonní číslo a služby._x000a_Pokud nevyplněno, přiřadíme omezené oprávnění." sqref="AM2:AM21" xr:uid="{E45B392E-6D24-427F-8432-F5D0CA612AE3}">
      <formula1>Kontakt_role_opt</formula1>
    </dataValidation>
    <dataValidation type="list" allowBlank="1" showInputMessage="1" showErrorMessage="1" errorTitle="Chyba!" error="Vyberte hodnotu ze seznamu." promptTitle="Vyberte ze seznamu" prompt="Datové roamingové zvýhodnění" sqref="S2:S21" xr:uid="{E8567E04-0EF0-4C61-9705-482B21B1709A}">
      <formula1>IF(AND(OR(IFERROR(COUNTIF(DTRZold1,$T2)&gt;0,0),$T2=""),OR(IFERROR(COUNTIF(DTRZold2,$U2)&gt;0,0),$U2=""),OR(IFERROR(COUNTIF(DTRZold3,$V2)&gt;0,0),$V2="")),DATrz1,"")</formula1>
    </dataValidation>
    <dataValidation type="list" allowBlank="1" showInputMessage="1" showErrorMessage="1" errorTitle="Chyba!" error="Vyberte hodnotu ze seznamu." promptTitle="Vyberte ze seznamu" prompt="Datové roamingové zvýhodnění" sqref="T2:T21" xr:uid="{A913D6B5-D295-431F-94BA-C3EA91BCAD6E}">
      <formula1>IF(OR(COUNTBLANK($S2:$V2)=4,AND($T2&lt;&gt;"",$U2="",$V2="")),DATrz2,IF(AND($S2="",OR($U2="",IFERROR(COUNTIF(DTRZnew2,$U2)&gt;0,0)),OR($V2="",IFERROR(COUNTIF(DTRZnew3,$V2)&gt;0,0))),DTRZnew1,DTRZold1))</formula1>
    </dataValidation>
    <dataValidation type="list" allowBlank="1" showInputMessage="1" showErrorMessage="1" errorTitle="Chyba!" error="Vyberte hodnotu ze seznamu." promptTitle="Vyberte ze seznamu" prompt="Datové roamingové zvýhodnění" sqref="U2:U21" xr:uid="{22899F05-D869-4E8C-8CE0-11E3BEFE5FC6}">
      <formula1>IF(OR(COUNTBLANK($S2:$V2)=4,AND($U2&lt;&gt;"",$T2="",$V2="")),DATrz3,IF(AND($S2="",OR($T2="",IFERROR(COUNTIF(DTRZnew1,$T2)&gt;0,0)),OR($V2="",IFERROR(COUNTIF(DTRZnew3,$V2)&gt;0,0))),DTRZnew2,DTRZold2))</formula1>
    </dataValidation>
    <dataValidation type="list" allowBlank="1" showInputMessage="1" showErrorMessage="1" errorTitle="Chyba!" error="Vyberte hodnotu ze seznamu." promptTitle="Vyberte ze seznamu" prompt="Datové roamingové zvýhodnění" sqref="V2:V21" xr:uid="{05975006-90A1-4F5E-A968-DA0DA0181E5E}">
      <formula1>IF(OR(COUNTBLANK($S2:$V2)=4,,AND($V2&lt;&gt;"",$U2="",$T2="")),DATrz4,IF(AND($S2="",OR($T2="",IFERROR(COUNTIF(DTRZnew1,$T2)&gt;0,0)),OR($U2="",IFERROR(COUNTIF(DTRZnew2,$U2)&gt;0,0))),DTRZnew3,DTRZold3))</formula1>
    </dataValidation>
  </dataValidations>
  <pageMargins left="0.70866141732283472" right="0.70866141732283472" top="0.74803149606299213" bottom="0.74803149606299213" header="0.31496062992125984" footer="0.31496062992125984"/>
  <pageSetup orientation="landscape" r:id="rId1"/>
  <headerFooter>
    <oddHeader>&amp;L&amp;"Arial,tučné"&amp;9Seznam Účastnických smluv&amp;"Arial,obyčejné"
V případě většího množství SIM karet vyplňte tento formulář opakovaně. Při vyplňování tabulky se řiďte pokyny uvedenými dále</oddHeader>
    <oddFooter>&amp;C&amp;K00-037Strana &amp;P/&amp;N&amp;R&amp;"Arial,obyčejné"&amp;9&amp;KFF0000Symbol * označuje povinné pole</oddFooter>
    <evenHeader>&amp;L&amp;"Arial,Bold"Příloha č. 1
&amp;"Arial,Regular"V případě většího množství SIM karet vyplňte tento formulář opakovaně. Při vyplňování tabulky se řiďte pokyny uvedenými dále&amp;R&amp;"Arial,Bold"&amp;9Seznam Účastnických smluv</evenHeader>
    <firstHeader>&amp;L&amp;"Arial,Bold"Příloha č. 1&amp;"Arial,Regular"&amp;9
V případě většího množství SIM karet vyplňte tento formulář opakovaně. Při vyplňování tabulky se řiďte pokyny uvedenými dále&amp;C&amp;"Arial,Bold"&amp;9Základní informace&amp;R&amp;"Arial,Bold"Seznam Účastnických smluv</firstHeader>
    <firstFooter>&amp;C&amp;K00-046Strana &amp;P/&amp;N&amp;R&amp;"Arial,obyčejné"&amp;9&amp;KFF0000Symbol * označuje povinné pole</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59" r:id="rId4" name="Check Box 2043">
              <controlPr defaultSize="0" autoFill="0" autoLine="0" autoPict="0" altText="">
                <anchor moveWithCells="1">
                  <from>
                    <xdr:col>10</xdr:col>
                    <xdr:colOff>228600</xdr:colOff>
                    <xdr:row>2</xdr:row>
                    <xdr:rowOff>200025</xdr:rowOff>
                  </from>
                  <to>
                    <xdr:col>12</xdr:col>
                    <xdr:colOff>0</xdr:colOff>
                    <xdr:row>4</xdr:row>
                    <xdr:rowOff>9525</xdr:rowOff>
                  </to>
                </anchor>
              </controlPr>
            </control>
          </mc:Choice>
        </mc:AlternateContent>
        <mc:AlternateContent xmlns:mc="http://schemas.openxmlformats.org/markup-compatibility/2006">
          <mc:Choice Requires="x14">
            <control shapeId="11260" r:id="rId5" name="Check Box 2044">
              <controlPr defaultSize="0" autoFill="0" autoLine="0" autoPict="0" altText="">
                <anchor moveWithCells="1">
                  <from>
                    <xdr:col>10</xdr:col>
                    <xdr:colOff>228600</xdr:colOff>
                    <xdr:row>3</xdr:row>
                    <xdr:rowOff>200025</xdr:rowOff>
                  </from>
                  <to>
                    <xdr:col>12</xdr:col>
                    <xdr:colOff>0</xdr:colOff>
                    <xdr:row>5</xdr:row>
                    <xdr:rowOff>9525</xdr:rowOff>
                  </to>
                </anchor>
              </controlPr>
            </control>
          </mc:Choice>
        </mc:AlternateContent>
        <mc:AlternateContent xmlns:mc="http://schemas.openxmlformats.org/markup-compatibility/2006">
          <mc:Choice Requires="x14">
            <control shapeId="11262" r:id="rId6" name="Check Box 2046">
              <controlPr defaultSize="0" autoFill="0" autoLine="0" autoPict="0" altText="">
                <anchor moveWithCells="1">
                  <from>
                    <xdr:col>10</xdr:col>
                    <xdr:colOff>228600</xdr:colOff>
                    <xdr:row>4</xdr:row>
                    <xdr:rowOff>200025</xdr:rowOff>
                  </from>
                  <to>
                    <xdr:col>12</xdr:col>
                    <xdr:colOff>0</xdr:colOff>
                    <xdr:row>6</xdr:row>
                    <xdr:rowOff>9525</xdr:rowOff>
                  </to>
                </anchor>
              </controlPr>
            </control>
          </mc:Choice>
        </mc:AlternateContent>
        <mc:AlternateContent xmlns:mc="http://schemas.openxmlformats.org/markup-compatibility/2006">
          <mc:Choice Requires="x14">
            <control shapeId="11263" r:id="rId7" name="Check Box 2047">
              <controlPr defaultSize="0" autoFill="0" autoLine="0" autoPict="0" altText="">
                <anchor moveWithCells="1">
                  <from>
                    <xdr:col>10</xdr:col>
                    <xdr:colOff>228600</xdr:colOff>
                    <xdr:row>5</xdr:row>
                    <xdr:rowOff>200025</xdr:rowOff>
                  </from>
                  <to>
                    <xdr:col>12</xdr:col>
                    <xdr:colOff>0</xdr:colOff>
                    <xdr:row>7</xdr:row>
                    <xdr:rowOff>9525</xdr:rowOff>
                  </to>
                </anchor>
              </controlPr>
            </control>
          </mc:Choice>
        </mc:AlternateContent>
        <mc:AlternateContent xmlns:mc="http://schemas.openxmlformats.org/markup-compatibility/2006">
          <mc:Choice Requires="x14">
            <control shapeId="17408" r:id="rId8" name="Check Box 2048">
              <controlPr defaultSize="0" autoFill="0" autoLine="0" autoPict="0" altText="">
                <anchor moveWithCells="1">
                  <from>
                    <xdr:col>10</xdr:col>
                    <xdr:colOff>228600</xdr:colOff>
                    <xdr:row>6</xdr:row>
                    <xdr:rowOff>200025</xdr:rowOff>
                  </from>
                  <to>
                    <xdr:col>12</xdr:col>
                    <xdr:colOff>0</xdr:colOff>
                    <xdr:row>8</xdr:row>
                    <xdr:rowOff>9525</xdr:rowOff>
                  </to>
                </anchor>
              </controlPr>
            </control>
          </mc:Choice>
        </mc:AlternateContent>
        <mc:AlternateContent xmlns:mc="http://schemas.openxmlformats.org/markup-compatibility/2006">
          <mc:Choice Requires="x14">
            <control shapeId="17409" r:id="rId9" name="Check Box 2049">
              <controlPr defaultSize="0" autoFill="0" autoLine="0" autoPict="0" altText="">
                <anchor moveWithCells="1">
                  <from>
                    <xdr:col>10</xdr:col>
                    <xdr:colOff>228600</xdr:colOff>
                    <xdr:row>7</xdr:row>
                    <xdr:rowOff>200025</xdr:rowOff>
                  </from>
                  <to>
                    <xdr:col>12</xdr:col>
                    <xdr:colOff>0</xdr:colOff>
                    <xdr:row>9</xdr:row>
                    <xdr:rowOff>9525</xdr:rowOff>
                  </to>
                </anchor>
              </controlPr>
            </control>
          </mc:Choice>
        </mc:AlternateContent>
        <mc:AlternateContent xmlns:mc="http://schemas.openxmlformats.org/markup-compatibility/2006">
          <mc:Choice Requires="x14">
            <control shapeId="17410" r:id="rId10" name="Check Box 2050">
              <controlPr defaultSize="0" autoFill="0" autoLine="0" autoPict="0" altText="">
                <anchor moveWithCells="1">
                  <from>
                    <xdr:col>10</xdr:col>
                    <xdr:colOff>228600</xdr:colOff>
                    <xdr:row>8</xdr:row>
                    <xdr:rowOff>200025</xdr:rowOff>
                  </from>
                  <to>
                    <xdr:col>12</xdr:col>
                    <xdr:colOff>0</xdr:colOff>
                    <xdr:row>10</xdr:row>
                    <xdr:rowOff>9525</xdr:rowOff>
                  </to>
                </anchor>
              </controlPr>
            </control>
          </mc:Choice>
        </mc:AlternateContent>
        <mc:AlternateContent xmlns:mc="http://schemas.openxmlformats.org/markup-compatibility/2006">
          <mc:Choice Requires="x14">
            <control shapeId="17411" r:id="rId11" name="Check Box 2051">
              <controlPr defaultSize="0" autoFill="0" autoLine="0" autoPict="0" altText="">
                <anchor moveWithCells="1">
                  <from>
                    <xdr:col>10</xdr:col>
                    <xdr:colOff>228600</xdr:colOff>
                    <xdr:row>9</xdr:row>
                    <xdr:rowOff>200025</xdr:rowOff>
                  </from>
                  <to>
                    <xdr:col>12</xdr:col>
                    <xdr:colOff>0</xdr:colOff>
                    <xdr:row>11</xdr:row>
                    <xdr:rowOff>9525</xdr:rowOff>
                  </to>
                </anchor>
              </controlPr>
            </control>
          </mc:Choice>
        </mc:AlternateContent>
        <mc:AlternateContent xmlns:mc="http://schemas.openxmlformats.org/markup-compatibility/2006">
          <mc:Choice Requires="x14">
            <control shapeId="17412" r:id="rId12" name="Check Box 2052">
              <controlPr defaultSize="0" autoFill="0" autoLine="0" autoPict="0" altText="">
                <anchor moveWithCells="1">
                  <from>
                    <xdr:col>10</xdr:col>
                    <xdr:colOff>228600</xdr:colOff>
                    <xdr:row>10</xdr:row>
                    <xdr:rowOff>200025</xdr:rowOff>
                  </from>
                  <to>
                    <xdr:col>12</xdr:col>
                    <xdr:colOff>0</xdr:colOff>
                    <xdr:row>12</xdr:row>
                    <xdr:rowOff>9525</xdr:rowOff>
                  </to>
                </anchor>
              </controlPr>
            </control>
          </mc:Choice>
        </mc:AlternateContent>
        <mc:AlternateContent xmlns:mc="http://schemas.openxmlformats.org/markup-compatibility/2006">
          <mc:Choice Requires="x14">
            <control shapeId="17413" r:id="rId13" name="Check Box 2053">
              <controlPr defaultSize="0" autoFill="0" autoLine="0" autoPict="0" altText="">
                <anchor moveWithCells="1">
                  <from>
                    <xdr:col>10</xdr:col>
                    <xdr:colOff>228600</xdr:colOff>
                    <xdr:row>11</xdr:row>
                    <xdr:rowOff>200025</xdr:rowOff>
                  </from>
                  <to>
                    <xdr:col>12</xdr:col>
                    <xdr:colOff>0</xdr:colOff>
                    <xdr:row>13</xdr:row>
                    <xdr:rowOff>9525</xdr:rowOff>
                  </to>
                </anchor>
              </controlPr>
            </control>
          </mc:Choice>
        </mc:AlternateContent>
        <mc:AlternateContent xmlns:mc="http://schemas.openxmlformats.org/markup-compatibility/2006">
          <mc:Choice Requires="x14">
            <control shapeId="17414" r:id="rId14" name="Check Box 2054">
              <controlPr defaultSize="0" autoFill="0" autoLine="0" autoPict="0" altText="">
                <anchor moveWithCells="1">
                  <from>
                    <xdr:col>10</xdr:col>
                    <xdr:colOff>228600</xdr:colOff>
                    <xdr:row>12</xdr:row>
                    <xdr:rowOff>200025</xdr:rowOff>
                  </from>
                  <to>
                    <xdr:col>12</xdr:col>
                    <xdr:colOff>0</xdr:colOff>
                    <xdr:row>14</xdr:row>
                    <xdr:rowOff>9525</xdr:rowOff>
                  </to>
                </anchor>
              </controlPr>
            </control>
          </mc:Choice>
        </mc:AlternateContent>
        <mc:AlternateContent xmlns:mc="http://schemas.openxmlformats.org/markup-compatibility/2006">
          <mc:Choice Requires="x14">
            <control shapeId="17415" r:id="rId15" name="Check Box 2055">
              <controlPr defaultSize="0" autoFill="0" autoLine="0" autoPict="0" altText="">
                <anchor moveWithCells="1">
                  <from>
                    <xdr:col>10</xdr:col>
                    <xdr:colOff>228600</xdr:colOff>
                    <xdr:row>13</xdr:row>
                    <xdr:rowOff>200025</xdr:rowOff>
                  </from>
                  <to>
                    <xdr:col>12</xdr:col>
                    <xdr:colOff>0</xdr:colOff>
                    <xdr:row>15</xdr:row>
                    <xdr:rowOff>9525</xdr:rowOff>
                  </to>
                </anchor>
              </controlPr>
            </control>
          </mc:Choice>
        </mc:AlternateContent>
        <mc:AlternateContent xmlns:mc="http://schemas.openxmlformats.org/markup-compatibility/2006">
          <mc:Choice Requires="x14">
            <control shapeId="17416" r:id="rId16" name="Check Box 2056">
              <controlPr defaultSize="0" autoFill="0" autoLine="0" autoPict="0" altText="">
                <anchor moveWithCells="1">
                  <from>
                    <xdr:col>10</xdr:col>
                    <xdr:colOff>228600</xdr:colOff>
                    <xdr:row>14</xdr:row>
                    <xdr:rowOff>200025</xdr:rowOff>
                  </from>
                  <to>
                    <xdr:col>12</xdr:col>
                    <xdr:colOff>0</xdr:colOff>
                    <xdr:row>16</xdr:row>
                    <xdr:rowOff>9525</xdr:rowOff>
                  </to>
                </anchor>
              </controlPr>
            </control>
          </mc:Choice>
        </mc:AlternateContent>
        <mc:AlternateContent xmlns:mc="http://schemas.openxmlformats.org/markup-compatibility/2006">
          <mc:Choice Requires="x14">
            <control shapeId="17417" r:id="rId17" name="Check Box 2057">
              <controlPr defaultSize="0" autoFill="0" autoLine="0" autoPict="0" altText="">
                <anchor moveWithCells="1">
                  <from>
                    <xdr:col>10</xdr:col>
                    <xdr:colOff>228600</xdr:colOff>
                    <xdr:row>15</xdr:row>
                    <xdr:rowOff>200025</xdr:rowOff>
                  </from>
                  <to>
                    <xdr:col>12</xdr:col>
                    <xdr:colOff>0</xdr:colOff>
                    <xdr:row>17</xdr:row>
                    <xdr:rowOff>9525</xdr:rowOff>
                  </to>
                </anchor>
              </controlPr>
            </control>
          </mc:Choice>
        </mc:AlternateContent>
        <mc:AlternateContent xmlns:mc="http://schemas.openxmlformats.org/markup-compatibility/2006">
          <mc:Choice Requires="x14">
            <control shapeId="17418" r:id="rId18" name="Check Box 2058">
              <controlPr defaultSize="0" autoFill="0" autoLine="0" autoPict="0" altText="">
                <anchor moveWithCells="1">
                  <from>
                    <xdr:col>10</xdr:col>
                    <xdr:colOff>228600</xdr:colOff>
                    <xdr:row>16</xdr:row>
                    <xdr:rowOff>190500</xdr:rowOff>
                  </from>
                  <to>
                    <xdr:col>12</xdr:col>
                    <xdr:colOff>0</xdr:colOff>
                    <xdr:row>18</xdr:row>
                    <xdr:rowOff>9525</xdr:rowOff>
                  </to>
                </anchor>
              </controlPr>
            </control>
          </mc:Choice>
        </mc:AlternateContent>
        <mc:AlternateContent xmlns:mc="http://schemas.openxmlformats.org/markup-compatibility/2006">
          <mc:Choice Requires="x14">
            <control shapeId="17419" r:id="rId19" name="Check Box 2059">
              <controlPr defaultSize="0" autoFill="0" autoLine="0" autoPict="0" altText="">
                <anchor moveWithCells="1">
                  <from>
                    <xdr:col>10</xdr:col>
                    <xdr:colOff>228600</xdr:colOff>
                    <xdr:row>17</xdr:row>
                    <xdr:rowOff>200025</xdr:rowOff>
                  </from>
                  <to>
                    <xdr:col>12</xdr:col>
                    <xdr:colOff>0</xdr:colOff>
                    <xdr:row>19</xdr:row>
                    <xdr:rowOff>9525</xdr:rowOff>
                  </to>
                </anchor>
              </controlPr>
            </control>
          </mc:Choice>
        </mc:AlternateContent>
        <mc:AlternateContent xmlns:mc="http://schemas.openxmlformats.org/markup-compatibility/2006">
          <mc:Choice Requires="x14">
            <control shapeId="17420" r:id="rId20" name="Check Box 2060">
              <controlPr defaultSize="0" autoFill="0" autoLine="0" autoPict="0" altText="">
                <anchor moveWithCells="1">
                  <from>
                    <xdr:col>10</xdr:col>
                    <xdr:colOff>228600</xdr:colOff>
                    <xdr:row>18</xdr:row>
                    <xdr:rowOff>190500</xdr:rowOff>
                  </from>
                  <to>
                    <xdr:col>12</xdr:col>
                    <xdr:colOff>0</xdr:colOff>
                    <xdr:row>20</xdr:row>
                    <xdr:rowOff>0</xdr:rowOff>
                  </to>
                </anchor>
              </controlPr>
            </control>
          </mc:Choice>
        </mc:AlternateContent>
        <mc:AlternateContent xmlns:mc="http://schemas.openxmlformats.org/markup-compatibility/2006">
          <mc:Choice Requires="x14">
            <control shapeId="17421" r:id="rId21" name="Check Box 2061">
              <controlPr defaultSize="0" autoFill="0" autoLine="0" autoPict="0" altText="">
                <anchor moveWithCells="1">
                  <from>
                    <xdr:col>10</xdr:col>
                    <xdr:colOff>228600</xdr:colOff>
                    <xdr:row>19</xdr:row>
                    <xdr:rowOff>190500</xdr:rowOff>
                  </from>
                  <to>
                    <xdr:col>12</xdr:col>
                    <xdr:colOff>0</xdr:colOff>
                    <xdr:row>21</xdr:row>
                    <xdr:rowOff>0</xdr:rowOff>
                  </to>
                </anchor>
              </controlPr>
            </control>
          </mc:Choice>
        </mc:AlternateContent>
        <mc:AlternateContent xmlns:mc="http://schemas.openxmlformats.org/markup-compatibility/2006">
          <mc:Choice Requires="x14">
            <control shapeId="17424" r:id="rId22" name="Check Box 2064">
              <controlPr defaultSize="0" autoFill="0" autoLine="0" autoPict="0" altText="">
                <anchor moveWithCells="1">
                  <from>
                    <xdr:col>27</xdr:col>
                    <xdr:colOff>9525</xdr:colOff>
                    <xdr:row>2</xdr:row>
                    <xdr:rowOff>200025</xdr:rowOff>
                  </from>
                  <to>
                    <xdr:col>27</xdr:col>
                    <xdr:colOff>209550</xdr:colOff>
                    <xdr:row>4</xdr:row>
                    <xdr:rowOff>9525</xdr:rowOff>
                  </to>
                </anchor>
              </controlPr>
            </control>
          </mc:Choice>
        </mc:AlternateContent>
        <mc:AlternateContent xmlns:mc="http://schemas.openxmlformats.org/markup-compatibility/2006">
          <mc:Choice Requires="x14">
            <control shapeId="17425" r:id="rId23" name="Check Box 2065">
              <controlPr defaultSize="0" autoFill="0" autoLine="0" autoPict="0" altText="">
                <anchor moveWithCells="1">
                  <from>
                    <xdr:col>27</xdr:col>
                    <xdr:colOff>9525</xdr:colOff>
                    <xdr:row>3</xdr:row>
                    <xdr:rowOff>200025</xdr:rowOff>
                  </from>
                  <to>
                    <xdr:col>27</xdr:col>
                    <xdr:colOff>209550</xdr:colOff>
                    <xdr:row>5</xdr:row>
                    <xdr:rowOff>0</xdr:rowOff>
                  </to>
                </anchor>
              </controlPr>
            </control>
          </mc:Choice>
        </mc:AlternateContent>
        <mc:AlternateContent xmlns:mc="http://schemas.openxmlformats.org/markup-compatibility/2006">
          <mc:Choice Requires="x14">
            <control shapeId="17426" r:id="rId24" name="Check Box 2066">
              <controlPr defaultSize="0" autoFill="0" autoLine="0" autoPict="0" altText="">
                <anchor moveWithCells="1">
                  <from>
                    <xdr:col>27</xdr:col>
                    <xdr:colOff>9525</xdr:colOff>
                    <xdr:row>4</xdr:row>
                    <xdr:rowOff>200025</xdr:rowOff>
                  </from>
                  <to>
                    <xdr:col>27</xdr:col>
                    <xdr:colOff>209550</xdr:colOff>
                    <xdr:row>6</xdr:row>
                    <xdr:rowOff>9525</xdr:rowOff>
                  </to>
                </anchor>
              </controlPr>
            </control>
          </mc:Choice>
        </mc:AlternateContent>
        <mc:AlternateContent xmlns:mc="http://schemas.openxmlformats.org/markup-compatibility/2006">
          <mc:Choice Requires="x14">
            <control shapeId="17427" r:id="rId25" name="Check Box 2067">
              <controlPr defaultSize="0" autoFill="0" autoLine="0" autoPict="0" altText="">
                <anchor moveWithCells="1">
                  <from>
                    <xdr:col>27</xdr:col>
                    <xdr:colOff>9525</xdr:colOff>
                    <xdr:row>5</xdr:row>
                    <xdr:rowOff>200025</xdr:rowOff>
                  </from>
                  <to>
                    <xdr:col>27</xdr:col>
                    <xdr:colOff>209550</xdr:colOff>
                    <xdr:row>7</xdr:row>
                    <xdr:rowOff>9525</xdr:rowOff>
                  </to>
                </anchor>
              </controlPr>
            </control>
          </mc:Choice>
        </mc:AlternateContent>
        <mc:AlternateContent xmlns:mc="http://schemas.openxmlformats.org/markup-compatibility/2006">
          <mc:Choice Requires="x14">
            <control shapeId="17428" r:id="rId26" name="Check Box 2068">
              <controlPr defaultSize="0" autoFill="0" autoLine="0" autoPict="0" altText="">
                <anchor moveWithCells="1">
                  <from>
                    <xdr:col>27</xdr:col>
                    <xdr:colOff>9525</xdr:colOff>
                    <xdr:row>6</xdr:row>
                    <xdr:rowOff>200025</xdr:rowOff>
                  </from>
                  <to>
                    <xdr:col>27</xdr:col>
                    <xdr:colOff>209550</xdr:colOff>
                    <xdr:row>8</xdr:row>
                    <xdr:rowOff>9525</xdr:rowOff>
                  </to>
                </anchor>
              </controlPr>
            </control>
          </mc:Choice>
        </mc:AlternateContent>
        <mc:AlternateContent xmlns:mc="http://schemas.openxmlformats.org/markup-compatibility/2006">
          <mc:Choice Requires="x14">
            <control shapeId="17429" r:id="rId27" name="Check Box 2069">
              <controlPr defaultSize="0" autoFill="0" autoLine="0" autoPict="0" altText="">
                <anchor moveWithCells="1">
                  <from>
                    <xdr:col>27</xdr:col>
                    <xdr:colOff>9525</xdr:colOff>
                    <xdr:row>7</xdr:row>
                    <xdr:rowOff>200025</xdr:rowOff>
                  </from>
                  <to>
                    <xdr:col>27</xdr:col>
                    <xdr:colOff>209550</xdr:colOff>
                    <xdr:row>9</xdr:row>
                    <xdr:rowOff>9525</xdr:rowOff>
                  </to>
                </anchor>
              </controlPr>
            </control>
          </mc:Choice>
        </mc:AlternateContent>
        <mc:AlternateContent xmlns:mc="http://schemas.openxmlformats.org/markup-compatibility/2006">
          <mc:Choice Requires="x14">
            <control shapeId="17430" r:id="rId28" name="Check Box 2070">
              <controlPr defaultSize="0" autoFill="0" autoLine="0" autoPict="0" altText="">
                <anchor moveWithCells="1">
                  <from>
                    <xdr:col>27</xdr:col>
                    <xdr:colOff>9525</xdr:colOff>
                    <xdr:row>8</xdr:row>
                    <xdr:rowOff>200025</xdr:rowOff>
                  </from>
                  <to>
                    <xdr:col>27</xdr:col>
                    <xdr:colOff>209550</xdr:colOff>
                    <xdr:row>10</xdr:row>
                    <xdr:rowOff>9525</xdr:rowOff>
                  </to>
                </anchor>
              </controlPr>
            </control>
          </mc:Choice>
        </mc:AlternateContent>
        <mc:AlternateContent xmlns:mc="http://schemas.openxmlformats.org/markup-compatibility/2006">
          <mc:Choice Requires="x14">
            <control shapeId="17431" r:id="rId29" name="Check Box 2071">
              <controlPr defaultSize="0" autoFill="0" autoLine="0" autoPict="0" altText="">
                <anchor moveWithCells="1">
                  <from>
                    <xdr:col>27</xdr:col>
                    <xdr:colOff>9525</xdr:colOff>
                    <xdr:row>9</xdr:row>
                    <xdr:rowOff>200025</xdr:rowOff>
                  </from>
                  <to>
                    <xdr:col>27</xdr:col>
                    <xdr:colOff>209550</xdr:colOff>
                    <xdr:row>11</xdr:row>
                    <xdr:rowOff>9525</xdr:rowOff>
                  </to>
                </anchor>
              </controlPr>
            </control>
          </mc:Choice>
        </mc:AlternateContent>
        <mc:AlternateContent xmlns:mc="http://schemas.openxmlformats.org/markup-compatibility/2006">
          <mc:Choice Requires="x14">
            <control shapeId="17432" r:id="rId30" name="Check Box 2072">
              <controlPr defaultSize="0" autoFill="0" autoLine="0" autoPict="0" altText="">
                <anchor moveWithCells="1">
                  <from>
                    <xdr:col>27</xdr:col>
                    <xdr:colOff>9525</xdr:colOff>
                    <xdr:row>10</xdr:row>
                    <xdr:rowOff>200025</xdr:rowOff>
                  </from>
                  <to>
                    <xdr:col>27</xdr:col>
                    <xdr:colOff>209550</xdr:colOff>
                    <xdr:row>12</xdr:row>
                    <xdr:rowOff>9525</xdr:rowOff>
                  </to>
                </anchor>
              </controlPr>
            </control>
          </mc:Choice>
        </mc:AlternateContent>
        <mc:AlternateContent xmlns:mc="http://schemas.openxmlformats.org/markup-compatibility/2006">
          <mc:Choice Requires="x14">
            <control shapeId="17433" r:id="rId31" name="Check Box 2073">
              <controlPr defaultSize="0" autoFill="0" autoLine="0" autoPict="0" altText="">
                <anchor moveWithCells="1">
                  <from>
                    <xdr:col>27</xdr:col>
                    <xdr:colOff>9525</xdr:colOff>
                    <xdr:row>11</xdr:row>
                    <xdr:rowOff>200025</xdr:rowOff>
                  </from>
                  <to>
                    <xdr:col>27</xdr:col>
                    <xdr:colOff>209550</xdr:colOff>
                    <xdr:row>13</xdr:row>
                    <xdr:rowOff>9525</xdr:rowOff>
                  </to>
                </anchor>
              </controlPr>
            </control>
          </mc:Choice>
        </mc:AlternateContent>
        <mc:AlternateContent xmlns:mc="http://schemas.openxmlformats.org/markup-compatibility/2006">
          <mc:Choice Requires="x14">
            <control shapeId="17434" r:id="rId32" name="Check Box 2074">
              <controlPr defaultSize="0" autoFill="0" autoLine="0" autoPict="0" altText="">
                <anchor moveWithCells="1">
                  <from>
                    <xdr:col>27</xdr:col>
                    <xdr:colOff>9525</xdr:colOff>
                    <xdr:row>12</xdr:row>
                    <xdr:rowOff>200025</xdr:rowOff>
                  </from>
                  <to>
                    <xdr:col>27</xdr:col>
                    <xdr:colOff>209550</xdr:colOff>
                    <xdr:row>14</xdr:row>
                    <xdr:rowOff>9525</xdr:rowOff>
                  </to>
                </anchor>
              </controlPr>
            </control>
          </mc:Choice>
        </mc:AlternateContent>
        <mc:AlternateContent xmlns:mc="http://schemas.openxmlformats.org/markup-compatibility/2006">
          <mc:Choice Requires="x14">
            <control shapeId="17435" r:id="rId33" name="Check Box 2075">
              <controlPr defaultSize="0" autoFill="0" autoLine="0" autoPict="0" altText="">
                <anchor moveWithCells="1">
                  <from>
                    <xdr:col>27</xdr:col>
                    <xdr:colOff>9525</xdr:colOff>
                    <xdr:row>13</xdr:row>
                    <xdr:rowOff>200025</xdr:rowOff>
                  </from>
                  <to>
                    <xdr:col>27</xdr:col>
                    <xdr:colOff>209550</xdr:colOff>
                    <xdr:row>15</xdr:row>
                    <xdr:rowOff>9525</xdr:rowOff>
                  </to>
                </anchor>
              </controlPr>
            </control>
          </mc:Choice>
        </mc:AlternateContent>
        <mc:AlternateContent xmlns:mc="http://schemas.openxmlformats.org/markup-compatibility/2006">
          <mc:Choice Requires="x14">
            <control shapeId="17436" r:id="rId34" name="Check Box 2076">
              <controlPr defaultSize="0" autoFill="0" autoLine="0" autoPict="0" altText="">
                <anchor moveWithCells="1">
                  <from>
                    <xdr:col>27</xdr:col>
                    <xdr:colOff>9525</xdr:colOff>
                    <xdr:row>14</xdr:row>
                    <xdr:rowOff>200025</xdr:rowOff>
                  </from>
                  <to>
                    <xdr:col>27</xdr:col>
                    <xdr:colOff>209550</xdr:colOff>
                    <xdr:row>16</xdr:row>
                    <xdr:rowOff>9525</xdr:rowOff>
                  </to>
                </anchor>
              </controlPr>
            </control>
          </mc:Choice>
        </mc:AlternateContent>
        <mc:AlternateContent xmlns:mc="http://schemas.openxmlformats.org/markup-compatibility/2006">
          <mc:Choice Requires="x14">
            <control shapeId="17437" r:id="rId35" name="Check Box 2077">
              <controlPr defaultSize="0" autoFill="0" autoLine="0" autoPict="0" altText="">
                <anchor moveWithCells="1">
                  <from>
                    <xdr:col>27</xdr:col>
                    <xdr:colOff>9525</xdr:colOff>
                    <xdr:row>15</xdr:row>
                    <xdr:rowOff>200025</xdr:rowOff>
                  </from>
                  <to>
                    <xdr:col>27</xdr:col>
                    <xdr:colOff>209550</xdr:colOff>
                    <xdr:row>17</xdr:row>
                    <xdr:rowOff>9525</xdr:rowOff>
                  </to>
                </anchor>
              </controlPr>
            </control>
          </mc:Choice>
        </mc:AlternateContent>
        <mc:AlternateContent xmlns:mc="http://schemas.openxmlformats.org/markup-compatibility/2006">
          <mc:Choice Requires="x14">
            <control shapeId="17438" r:id="rId36" name="Check Box 2078">
              <controlPr defaultSize="0" autoFill="0" autoLine="0" autoPict="0" altText="">
                <anchor moveWithCells="1">
                  <from>
                    <xdr:col>27</xdr:col>
                    <xdr:colOff>9525</xdr:colOff>
                    <xdr:row>16</xdr:row>
                    <xdr:rowOff>190500</xdr:rowOff>
                  </from>
                  <to>
                    <xdr:col>27</xdr:col>
                    <xdr:colOff>209550</xdr:colOff>
                    <xdr:row>18</xdr:row>
                    <xdr:rowOff>9525</xdr:rowOff>
                  </to>
                </anchor>
              </controlPr>
            </control>
          </mc:Choice>
        </mc:AlternateContent>
        <mc:AlternateContent xmlns:mc="http://schemas.openxmlformats.org/markup-compatibility/2006">
          <mc:Choice Requires="x14">
            <control shapeId="17439" r:id="rId37" name="Check Box 2079">
              <controlPr defaultSize="0" autoFill="0" autoLine="0" autoPict="0" altText="">
                <anchor moveWithCells="1">
                  <from>
                    <xdr:col>27</xdr:col>
                    <xdr:colOff>9525</xdr:colOff>
                    <xdr:row>17</xdr:row>
                    <xdr:rowOff>200025</xdr:rowOff>
                  </from>
                  <to>
                    <xdr:col>27</xdr:col>
                    <xdr:colOff>209550</xdr:colOff>
                    <xdr:row>19</xdr:row>
                    <xdr:rowOff>9525</xdr:rowOff>
                  </to>
                </anchor>
              </controlPr>
            </control>
          </mc:Choice>
        </mc:AlternateContent>
        <mc:AlternateContent xmlns:mc="http://schemas.openxmlformats.org/markup-compatibility/2006">
          <mc:Choice Requires="x14">
            <control shapeId="17440" r:id="rId38" name="Check Box 2080">
              <controlPr defaultSize="0" autoFill="0" autoLine="0" autoPict="0" altText="">
                <anchor moveWithCells="1">
                  <from>
                    <xdr:col>27</xdr:col>
                    <xdr:colOff>9525</xdr:colOff>
                    <xdr:row>18</xdr:row>
                    <xdr:rowOff>190500</xdr:rowOff>
                  </from>
                  <to>
                    <xdr:col>27</xdr:col>
                    <xdr:colOff>209550</xdr:colOff>
                    <xdr:row>20</xdr:row>
                    <xdr:rowOff>0</xdr:rowOff>
                  </to>
                </anchor>
              </controlPr>
            </control>
          </mc:Choice>
        </mc:AlternateContent>
        <mc:AlternateContent xmlns:mc="http://schemas.openxmlformats.org/markup-compatibility/2006">
          <mc:Choice Requires="x14">
            <control shapeId="17441" r:id="rId39" name="Check Box 2081">
              <controlPr defaultSize="0" autoFill="0" autoLine="0" autoPict="0" altText="">
                <anchor moveWithCells="1">
                  <from>
                    <xdr:col>27</xdr:col>
                    <xdr:colOff>9525</xdr:colOff>
                    <xdr:row>19</xdr:row>
                    <xdr:rowOff>190500</xdr:rowOff>
                  </from>
                  <to>
                    <xdr:col>27</xdr:col>
                    <xdr:colOff>209550</xdr:colOff>
                    <xdr:row>21</xdr:row>
                    <xdr:rowOff>0</xdr:rowOff>
                  </to>
                </anchor>
              </controlPr>
            </control>
          </mc:Choice>
        </mc:AlternateContent>
        <mc:AlternateContent xmlns:mc="http://schemas.openxmlformats.org/markup-compatibility/2006">
          <mc:Choice Requires="x14">
            <control shapeId="17445" r:id="rId40" name="Check Box 2085">
              <controlPr defaultSize="0" autoFill="0" autoLine="0" autoPict="0" altText="">
                <anchor moveWithCells="1">
                  <from>
                    <xdr:col>26</xdr:col>
                    <xdr:colOff>47625</xdr:colOff>
                    <xdr:row>2</xdr:row>
                    <xdr:rowOff>200025</xdr:rowOff>
                  </from>
                  <to>
                    <xdr:col>26</xdr:col>
                    <xdr:colOff>247650</xdr:colOff>
                    <xdr:row>4</xdr:row>
                    <xdr:rowOff>9525</xdr:rowOff>
                  </to>
                </anchor>
              </controlPr>
            </control>
          </mc:Choice>
        </mc:AlternateContent>
        <mc:AlternateContent xmlns:mc="http://schemas.openxmlformats.org/markup-compatibility/2006">
          <mc:Choice Requires="x14">
            <control shapeId="17446" r:id="rId41" name="Check Box 2086">
              <controlPr defaultSize="0" autoFill="0" autoLine="0" autoPict="0" altText="">
                <anchor moveWithCells="1">
                  <from>
                    <xdr:col>26</xdr:col>
                    <xdr:colOff>47625</xdr:colOff>
                    <xdr:row>3</xdr:row>
                    <xdr:rowOff>200025</xdr:rowOff>
                  </from>
                  <to>
                    <xdr:col>26</xdr:col>
                    <xdr:colOff>247650</xdr:colOff>
                    <xdr:row>5</xdr:row>
                    <xdr:rowOff>0</xdr:rowOff>
                  </to>
                </anchor>
              </controlPr>
            </control>
          </mc:Choice>
        </mc:AlternateContent>
        <mc:AlternateContent xmlns:mc="http://schemas.openxmlformats.org/markup-compatibility/2006">
          <mc:Choice Requires="x14">
            <control shapeId="17447" r:id="rId42" name="Check Box 2087">
              <controlPr defaultSize="0" autoFill="0" autoLine="0" autoPict="0" altText="">
                <anchor moveWithCells="1">
                  <from>
                    <xdr:col>26</xdr:col>
                    <xdr:colOff>47625</xdr:colOff>
                    <xdr:row>4</xdr:row>
                    <xdr:rowOff>200025</xdr:rowOff>
                  </from>
                  <to>
                    <xdr:col>26</xdr:col>
                    <xdr:colOff>247650</xdr:colOff>
                    <xdr:row>6</xdr:row>
                    <xdr:rowOff>9525</xdr:rowOff>
                  </to>
                </anchor>
              </controlPr>
            </control>
          </mc:Choice>
        </mc:AlternateContent>
        <mc:AlternateContent xmlns:mc="http://schemas.openxmlformats.org/markup-compatibility/2006">
          <mc:Choice Requires="x14">
            <control shapeId="17448" r:id="rId43" name="Check Box 2088">
              <controlPr defaultSize="0" autoFill="0" autoLine="0" autoPict="0" altText="">
                <anchor moveWithCells="1">
                  <from>
                    <xdr:col>26</xdr:col>
                    <xdr:colOff>47625</xdr:colOff>
                    <xdr:row>5</xdr:row>
                    <xdr:rowOff>200025</xdr:rowOff>
                  </from>
                  <to>
                    <xdr:col>26</xdr:col>
                    <xdr:colOff>247650</xdr:colOff>
                    <xdr:row>7</xdr:row>
                    <xdr:rowOff>9525</xdr:rowOff>
                  </to>
                </anchor>
              </controlPr>
            </control>
          </mc:Choice>
        </mc:AlternateContent>
        <mc:AlternateContent xmlns:mc="http://schemas.openxmlformats.org/markup-compatibility/2006">
          <mc:Choice Requires="x14">
            <control shapeId="17449" r:id="rId44" name="Check Box 2089">
              <controlPr defaultSize="0" autoFill="0" autoLine="0" autoPict="0" altText="">
                <anchor moveWithCells="1">
                  <from>
                    <xdr:col>26</xdr:col>
                    <xdr:colOff>47625</xdr:colOff>
                    <xdr:row>6</xdr:row>
                    <xdr:rowOff>200025</xdr:rowOff>
                  </from>
                  <to>
                    <xdr:col>26</xdr:col>
                    <xdr:colOff>247650</xdr:colOff>
                    <xdr:row>8</xdr:row>
                    <xdr:rowOff>9525</xdr:rowOff>
                  </to>
                </anchor>
              </controlPr>
            </control>
          </mc:Choice>
        </mc:AlternateContent>
        <mc:AlternateContent xmlns:mc="http://schemas.openxmlformats.org/markup-compatibility/2006">
          <mc:Choice Requires="x14">
            <control shapeId="17450" r:id="rId45" name="Check Box 2090">
              <controlPr defaultSize="0" autoFill="0" autoLine="0" autoPict="0" altText="">
                <anchor moveWithCells="1">
                  <from>
                    <xdr:col>26</xdr:col>
                    <xdr:colOff>47625</xdr:colOff>
                    <xdr:row>7</xdr:row>
                    <xdr:rowOff>200025</xdr:rowOff>
                  </from>
                  <to>
                    <xdr:col>26</xdr:col>
                    <xdr:colOff>247650</xdr:colOff>
                    <xdr:row>9</xdr:row>
                    <xdr:rowOff>9525</xdr:rowOff>
                  </to>
                </anchor>
              </controlPr>
            </control>
          </mc:Choice>
        </mc:AlternateContent>
        <mc:AlternateContent xmlns:mc="http://schemas.openxmlformats.org/markup-compatibility/2006">
          <mc:Choice Requires="x14">
            <control shapeId="17451" r:id="rId46" name="Check Box 2091">
              <controlPr defaultSize="0" autoFill="0" autoLine="0" autoPict="0" altText="">
                <anchor moveWithCells="1">
                  <from>
                    <xdr:col>26</xdr:col>
                    <xdr:colOff>47625</xdr:colOff>
                    <xdr:row>8</xdr:row>
                    <xdr:rowOff>200025</xdr:rowOff>
                  </from>
                  <to>
                    <xdr:col>26</xdr:col>
                    <xdr:colOff>247650</xdr:colOff>
                    <xdr:row>10</xdr:row>
                    <xdr:rowOff>9525</xdr:rowOff>
                  </to>
                </anchor>
              </controlPr>
            </control>
          </mc:Choice>
        </mc:AlternateContent>
        <mc:AlternateContent xmlns:mc="http://schemas.openxmlformats.org/markup-compatibility/2006">
          <mc:Choice Requires="x14">
            <control shapeId="17452" r:id="rId47" name="Check Box 2092">
              <controlPr defaultSize="0" autoFill="0" autoLine="0" autoPict="0" altText="">
                <anchor moveWithCells="1">
                  <from>
                    <xdr:col>26</xdr:col>
                    <xdr:colOff>47625</xdr:colOff>
                    <xdr:row>9</xdr:row>
                    <xdr:rowOff>200025</xdr:rowOff>
                  </from>
                  <to>
                    <xdr:col>26</xdr:col>
                    <xdr:colOff>247650</xdr:colOff>
                    <xdr:row>11</xdr:row>
                    <xdr:rowOff>9525</xdr:rowOff>
                  </to>
                </anchor>
              </controlPr>
            </control>
          </mc:Choice>
        </mc:AlternateContent>
        <mc:AlternateContent xmlns:mc="http://schemas.openxmlformats.org/markup-compatibility/2006">
          <mc:Choice Requires="x14">
            <control shapeId="17453" r:id="rId48" name="Check Box 2093">
              <controlPr defaultSize="0" autoFill="0" autoLine="0" autoPict="0" altText="">
                <anchor moveWithCells="1">
                  <from>
                    <xdr:col>26</xdr:col>
                    <xdr:colOff>47625</xdr:colOff>
                    <xdr:row>10</xdr:row>
                    <xdr:rowOff>200025</xdr:rowOff>
                  </from>
                  <to>
                    <xdr:col>26</xdr:col>
                    <xdr:colOff>247650</xdr:colOff>
                    <xdr:row>12</xdr:row>
                    <xdr:rowOff>9525</xdr:rowOff>
                  </to>
                </anchor>
              </controlPr>
            </control>
          </mc:Choice>
        </mc:AlternateContent>
        <mc:AlternateContent xmlns:mc="http://schemas.openxmlformats.org/markup-compatibility/2006">
          <mc:Choice Requires="x14">
            <control shapeId="17454" r:id="rId49" name="Check Box 2094">
              <controlPr defaultSize="0" autoFill="0" autoLine="0" autoPict="0" altText="">
                <anchor moveWithCells="1">
                  <from>
                    <xdr:col>26</xdr:col>
                    <xdr:colOff>47625</xdr:colOff>
                    <xdr:row>11</xdr:row>
                    <xdr:rowOff>200025</xdr:rowOff>
                  </from>
                  <to>
                    <xdr:col>26</xdr:col>
                    <xdr:colOff>247650</xdr:colOff>
                    <xdr:row>13</xdr:row>
                    <xdr:rowOff>9525</xdr:rowOff>
                  </to>
                </anchor>
              </controlPr>
            </control>
          </mc:Choice>
        </mc:AlternateContent>
        <mc:AlternateContent xmlns:mc="http://schemas.openxmlformats.org/markup-compatibility/2006">
          <mc:Choice Requires="x14">
            <control shapeId="17455" r:id="rId50" name="Check Box 2095">
              <controlPr defaultSize="0" autoFill="0" autoLine="0" autoPict="0" altText="">
                <anchor moveWithCells="1">
                  <from>
                    <xdr:col>26</xdr:col>
                    <xdr:colOff>47625</xdr:colOff>
                    <xdr:row>12</xdr:row>
                    <xdr:rowOff>200025</xdr:rowOff>
                  </from>
                  <to>
                    <xdr:col>26</xdr:col>
                    <xdr:colOff>247650</xdr:colOff>
                    <xdr:row>14</xdr:row>
                    <xdr:rowOff>9525</xdr:rowOff>
                  </to>
                </anchor>
              </controlPr>
            </control>
          </mc:Choice>
        </mc:AlternateContent>
        <mc:AlternateContent xmlns:mc="http://schemas.openxmlformats.org/markup-compatibility/2006">
          <mc:Choice Requires="x14">
            <control shapeId="17456" r:id="rId51" name="Check Box 2096">
              <controlPr defaultSize="0" autoFill="0" autoLine="0" autoPict="0" altText="">
                <anchor moveWithCells="1">
                  <from>
                    <xdr:col>26</xdr:col>
                    <xdr:colOff>47625</xdr:colOff>
                    <xdr:row>13</xdr:row>
                    <xdr:rowOff>200025</xdr:rowOff>
                  </from>
                  <to>
                    <xdr:col>26</xdr:col>
                    <xdr:colOff>247650</xdr:colOff>
                    <xdr:row>15</xdr:row>
                    <xdr:rowOff>9525</xdr:rowOff>
                  </to>
                </anchor>
              </controlPr>
            </control>
          </mc:Choice>
        </mc:AlternateContent>
        <mc:AlternateContent xmlns:mc="http://schemas.openxmlformats.org/markup-compatibility/2006">
          <mc:Choice Requires="x14">
            <control shapeId="17457" r:id="rId52" name="Check Box 2097">
              <controlPr defaultSize="0" autoFill="0" autoLine="0" autoPict="0" altText="">
                <anchor moveWithCells="1">
                  <from>
                    <xdr:col>26</xdr:col>
                    <xdr:colOff>47625</xdr:colOff>
                    <xdr:row>14</xdr:row>
                    <xdr:rowOff>200025</xdr:rowOff>
                  </from>
                  <to>
                    <xdr:col>26</xdr:col>
                    <xdr:colOff>247650</xdr:colOff>
                    <xdr:row>16</xdr:row>
                    <xdr:rowOff>9525</xdr:rowOff>
                  </to>
                </anchor>
              </controlPr>
            </control>
          </mc:Choice>
        </mc:AlternateContent>
        <mc:AlternateContent xmlns:mc="http://schemas.openxmlformats.org/markup-compatibility/2006">
          <mc:Choice Requires="x14">
            <control shapeId="17458" r:id="rId53" name="Check Box 2098">
              <controlPr defaultSize="0" autoFill="0" autoLine="0" autoPict="0" altText="">
                <anchor moveWithCells="1">
                  <from>
                    <xdr:col>26</xdr:col>
                    <xdr:colOff>47625</xdr:colOff>
                    <xdr:row>15</xdr:row>
                    <xdr:rowOff>200025</xdr:rowOff>
                  </from>
                  <to>
                    <xdr:col>26</xdr:col>
                    <xdr:colOff>247650</xdr:colOff>
                    <xdr:row>17</xdr:row>
                    <xdr:rowOff>9525</xdr:rowOff>
                  </to>
                </anchor>
              </controlPr>
            </control>
          </mc:Choice>
        </mc:AlternateContent>
        <mc:AlternateContent xmlns:mc="http://schemas.openxmlformats.org/markup-compatibility/2006">
          <mc:Choice Requires="x14">
            <control shapeId="17459" r:id="rId54" name="Check Box 2099">
              <controlPr defaultSize="0" autoFill="0" autoLine="0" autoPict="0" altText="">
                <anchor moveWithCells="1">
                  <from>
                    <xdr:col>26</xdr:col>
                    <xdr:colOff>47625</xdr:colOff>
                    <xdr:row>16</xdr:row>
                    <xdr:rowOff>190500</xdr:rowOff>
                  </from>
                  <to>
                    <xdr:col>26</xdr:col>
                    <xdr:colOff>247650</xdr:colOff>
                    <xdr:row>18</xdr:row>
                    <xdr:rowOff>9525</xdr:rowOff>
                  </to>
                </anchor>
              </controlPr>
            </control>
          </mc:Choice>
        </mc:AlternateContent>
        <mc:AlternateContent xmlns:mc="http://schemas.openxmlformats.org/markup-compatibility/2006">
          <mc:Choice Requires="x14">
            <control shapeId="17460" r:id="rId55" name="Check Box 2100">
              <controlPr defaultSize="0" autoFill="0" autoLine="0" autoPict="0" altText="">
                <anchor moveWithCells="1">
                  <from>
                    <xdr:col>26</xdr:col>
                    <xdr:colOff>47625</xdr:colOff>
                    <xdr:row>17</xdr:row>
                    <xdr:rowOff>200025</xdr:rowOff>
                  </from>
                  <to>
                    <xdr:col>26</xdr:col>
                    <xdr:colOff>247650</xdr:colOff>
                    <xdr:row>19</xdr:row>
                    <xdr:rowOff>9525</xdr:rowOff>
                  </to>
                </anchor>
              </controlPr>
            </control>
          </mc:Choice>
        </mc:AlternateContent>
        <mc:AlternateContent xmlns:mc="http://schemas.openxmlformats.org/markup-compatibility/2006">
          <mc:Choice Requires="x14">
            <control shapeId="17461" r:id="rId56" name="Check Box 2101">
              <controlPr defaultSize="0" autoFill="0" autoLine="0" autoPict="0" altText="">
                <anchor moveWithCells="1">
                  <from>
                    <xdr:col>26</xdr:col>
                    <xdr:colOff>47625</xdr:colOff>
                    <xdr:row>18</xdr:row>
                    <xdr:rowOff>190500</xdr:rowOff>
                  </from>
                  <to>
                    <xdr:col>26</xdr:col>
                    <xdr:colOff>247650</xdr:colOff>
                    <xdr:row>20</xdr:row>
                    <xdr:rowOff>0</xdr:rowOff>
                  </to>
                </anchor>
              </controlPr>
            </control>
          </mc:Choice>
        </mc:AlternateContent>
        <mc:AlternateContent xmlns:mc="http://schemas.openxmlformats.org/markup-compatibility/2006">
          <mc:Choice Requires="x14">
            <control shapeId="17462" r:id="rId57" name="Check Box 2102">
              <controlPr defaultSize="0" autoFill="0" autoLine="0" autoPict="0" altText="">
                <anchor moveWithCells="1">
                  <from>
                    <xdr:col>26</xdr:col>
                    <xdr:colOff>47625</xdr:colOff>
                    <xdr:row>19</xdr:row>
                    <xdr:rowOff>190500</xdr:rowOff>
                  </from>
                  <to>
                    <xdr:col>26</xdr:col>
                    <xdr:colOff>247650</xdr:colOff>
                    <xdr:row>21</xdr:row>
                    <xdr:rowOff>0</xdr:rowOff>
                  </to>
                </anchor>
              </controlPr>
            </control>
          </mc:Choice>
        </mc:AlternateContent>
        <mc:AlternateContent xmlns:mc="http://schemas.openxmlformats.org/markup-compatibility/2006">
          <mc:Choice Requires="x14">
            <control shapeId="17465" r:id="rId58" name="Check Box 2105">
              <controlPr defaultSize="0" autoFill="0" autoLine="0" autoPict="0" altText="">
                <anchor moveWithCells="1">
                  <from>
                    <xdr:col>25</xdr:col>
                    <xdr:colOff>66675</xdr:colOff>
                    <xdr:row>2</xdr:row>
                    <xdr:rowOff>200025</xdr:rowOff>
                  </from>
                  <to>
                    <xdr:col>25</xdr:col>
                    <xdr:colOff>266700</xdr:colOff>
                    <xdr:row>4</xdr:row>
                    <xdr:rowOff>9525</xdr:rowOff>
                  </to>
                </anchor>
              </controlPr>
            </control>
          </mc:Choice>
        </mc:AlternateContent>
        <mc:AlternateContent xmlns:mc="http://schemas.openxmlformats.org/markup-compatibility/2006">
          <mc:Choice Requires="x14">
            <control shapeId="17466" r:id="rId59" name="Check Box 2106">
              <controlPr defaultSize="0" autoFill="0" autoLine="0" autoPict="0" altText="">
                <anchor moveWithCells="1">
                  <from>
                    <xdr:col>25</xdr:col>
                    <xdr:colOff>66675</xdr:colOff>
                    <xdr:row>3</xdr:row>
                    <xdr:rowOff>200025</xdr:rowOff>
                  </from>
                  <to>
                    <xdr:col>25</xdr:col>
                    <xdr:colOff>266700</xdr:colOff>
                    <xdr:row>5</xdr:row>
                    <xdr:rowOff>0</xdr:rowOff>
                  </to>
                </anchor>
              </controlPr>
            </control>
          </mc:Choice>
        </mc:AlternateContent>
        <mc:AlternateContent xmlns:mc="http://schemas.openxmlformats.org/markup-compatibility/2006">
          <mc:Choice Requires="x14">
            <control shapeId="17467" r:id="rId60" name="Check Box 2107">
              <controlPr defaultSize="0" autoFill="0" autoLine="0" autoPict="0" altText="">
                <anchor moveWithCells="1">
                  <from>
                    <xdr:col>25</xdr:col>
                    <xdr:colOff>66675</xdr:colOff>
                    <xdr:row>4</xdr:row>
                    <xdr:rowOff>200025</xdr:rowOff>
                  </from>
                  <to>
                    <xdr:col>25</xdr:col>
                    <xdr:colOff>266700</xdr:colOff>
                    <xdr:row>6</xdr:row>
                    <xdr:rowOff>9525</xdr:rowOff>
                  </to>
                </anchor>
              </controlPr>
            </control>
          </mc:Choice>
        </mc:AlternateContent>
        <mc:AlternateContent xmlns:mc="http://schemas.openxmlformats.org/markup-compatibility/2006">
          <mc:Choice Requires="x14">
            <control shapeId="17468" r:id="rId61" name="Check Box 2108">
              <controlPr defaultSize="0" autoFill="0" autoLine="0" autoPict="0" altText="">
                <anchor moveWithCells="1">
                  <from>
                    <xdr:col>25</xdr:col>
                    <xdr:colOff>66675</xdr:colOff>
                    <xdr:row>5</xdr:row>
                    <xdr:rowOff>200025</xdr:rowOff>
                  </from>
                  <to>
                    <xdr:col>25</xdr:col>
                    <xdr:colOff>266700</xdr:colOff>
                    <xdr:row>7</xdr:row>
                    <xdr:rowOff>9525</xdr:rowOff>
                  </to>
                </anchor>
              </controlPr>
            </control>
          </mc:Choice>
        </mc:AlternateContent>
        <mc:AlternateContent xmlns:mc="http://schemas.openxmlformats.org/markup-compatibility/2006">
          <mc:Choice Requires="x14">
            <control shapeId="17469" r:id="rId62" name="Check Box 2109">
              <controlPr defaultSize="0" autoFill="0" autoLine="0" autoPict="0" altText="">
                <anchor moveWithCells="1">
                  <from>
                    <xdr:col>25</xdr:col>
                    <xdr:colOff>66675</xdr:colOff>
                    <xdr:row>6</xdr:row>
                    <xdr:rowOff>200025</xdr:rowOff>
                  </from>
                  <to>
                    <xdr:col>25</xdr:col>
                    <xdr:colOff>266700</xdr:colOff>
                    <xdr:row>8</xdr:row>
                    <xdr:rowOff>9525</xdr:rowOff>
                  </to>
                </anchor>
              </controlPr>
            </control>
          </mc:Choice>
        </mc:AlternateContent>
        <mc:AlternateContent xmlns:mc="http://schemas.openxmlformats.org/markup-compatibility/2006">
          <mc:Choice Requires="x14">
            <control shapeId="17470" r:id="rId63" name="Check Box 2110">
              <controlPr defaultSize="0" autoFill="0" autoLine="0" autoPict="0" altText="">
                <anchor moveWithCells="1">
                  <from>
                    <xdr:col>25</xdr:col>
                    <xdr:colOff>66675</xdr:colOff>
                    <xdr:row>7</xdr:row>
                    <xdr:rowOff>200025</xdr:rowOff>
                  </from>
                  <to>
                    <xdr:col>25</xdr:col>
                    <xdr:colOff>266700</xdr:colOff>
                    <xdr:row>9</xdr:row>
                    <xdr:rowOff>9525</xdr:rowOff>
                  </to>
                </anchor>
              </controlPr>
            </control>
          </mc:Choice>
        </mc:AlternateContent>
        <mc:AlternateContent xmlns:mc="http://schemas.openxmlformats.org/markup-compatibility/2006">
          <mc:Choice Requires="x14">
            <control shapeId="17471" r:id="rId64" name="Check Box 2111">
              <controlPr defaultSize="0" autoFill="0" autoLine="0" autoPict="0" altText="">
                <anchor moveWithCells="1">
                  <from>
                    <xdr:col>25</xdr:col>
                    <xdr:colOff>66675</xdr:colOff>
                    <xdr:row>8</xdr:row>
                    <xdr:rowOff>200025</xdr:rowOff>
                  </from>
                  <to>
                    <xdr:col>25</xdr:col>
                    <xdr:colOff>266700</xdr:colOff>
                    <xdr:row>10</xdr:row>
                    <xdr:rowOff>9525</xdr:rowOff>
                  </to>
                </anchor>
              </controlPr>
            </control>
          </mc:Choice>
        </mc:AlternateContent>
        <mc:AlternateContent xmlns:mc="http://schemas.openxmlformats.org/markup-compatibility/2006">
          <mc:Choice Requires="x14">
            <control shapeId="17472" r:id="rId65" name="Check Box 2112">
              <controlPr defaultSize="0" autoFill="0" autoLine="0" autoPict="0" altText="">
                <anchor moveWithCells="1">
                  <from>
                    <xdr:col>25</xdr:col>
                    <xdr:colOff>66675</xdr:colOff>
                    <xdr:row>9</xdr:row>
                    <xdr:rowOff>200025</xdr:rowOff>
                  </from>
                  <to>
                    <xdr:col>25</xdr:col>
                    <xdr:colOff>266700</xdr:colOff>
                    <xdr:row>11</xdr:row>
                    <xdr:rowOff>9525</xdr:rowOff>
                  </to>
                </anchor>
              </controlPr>
            </control>
          </mc:Choice>
        </mc:AlternateContent>
        <mc:AlternateContent xmlns:mc="http://schemas.openxmlformats.org/markup-compatibility/2006">
          <mc:Choice Requires="x14">
            <control shapeId="17473" r:id="rId66" name="Check Box 2113">
              <controlPr defaultSize="0" autoFill="0" autoLine="0" autoPict="0" altText="">
                <anchor moveWithCells="1">
                  <from>
                    <xdr:col>25</xdr:col>
                    <xdr:colOff>66675</xdr:colOff>
                    <xdr:row>10</xdr:row>
                    <xdr:rowOff>200025</xdr:rowOff>
                  </from>
                  <to>
                    <xdr:col>25</xdr:col>
                    <xdr:colOff>266700</xdr:colOff>
                    <xdr:row>12</xdr:row>
                    <xdr:rowOff>9525</xdr:rowOff>
                  </to>
                </anchor>
              </controlPr>
            </control>
          </mc:Choice>
        </mc:AlternateContent>
        <mc:AlternateContent xmlns:mc="http://schemas.openxmlformats.org/markup-compatibility/2006">
          <mc:Choice Requires="x14">
            <control shapeId="17474" r:id="rId67" name="Check Box 2114">
              <controlPr defaultSize="0" autoFill="0" autoLine="0" autoPict="0" altText="">
                <anchor moveWithCells="1">
                  <from>
                    <xdr:col>25</xdr:col>
                    <xdr:colOff>66675</xdr:colOff>
                    <xdr:row>11</xdr:row>
                    <xdr:rowOff>200025</xdr:rowOff>
                  </from>
                  <to>
                    <xdr:col>25</xdr:col>
                    <xdr:colOff>266700</xdr:colOff>
                    <xdr:row>13</xdr:row>
                    <xdr:rowOff>9525</xdr:rowOff>
                  </to>
                </anchor>
              </controlPr>
            </control>
          </mc:Choice>
        </mc:AlternateContent>
        <mc:AlternateContent xmlns:mc="http://schemas.openxmlformats.org/markup-compatibility/2006">
          <mc:Choice Requires="x14">
            <control shapeId="17475" r:id="rId68" name="Check Box 2115">
              <controlPr defaultSize="0" autoFill="0" autoLine="0" autoPict="0" altText="">
                <anchor moveWithCells="1">
                  <from>
                    <xdr:col>25</xdr:col>
                    <xdr:colOff>66675</xdr:colOff>
                    <xdr:row>12</xdr:row>
                    <xdr:rowOff>200025</xdr:rowOff>
                  </from>
                  <to>
                    <xdr:col>25</xdr:col>
                    <xdr:colOff>266700</xdr:colOff>
                    <xdr:row>14</xdr:row>
                    <xdr:rowOff>9525</xdr:rowOff>
                  </to>
                </anchor>
              </controlPr>
            </control>
          </mc:Choice>
        </mc:AlternateContent>
        <mc:AlternateContent xmlns:mc="http://schemas.openxmlformats.org/markup-compatibility/2006">
          <mc:Choice Requires="x14">
            <control shapeId="17476" r:id="rId69" name="Check Box 2116">
              <controlPr defaultSize="0" autoFill="0" autoLine="0" autoPict="0" altText="">
                <anchor moveWithCells="1">
                  <from>
                    <xdr:col>25</xdr:col>
                    <xdr:colOff>66675</xdr:colOff>
                    <xdr:row>13</xdr:row>
                    <xdr:rowOff>200025</xdr:rowOff>
                  </from>
                  <to>
                    <xdr:col>25</xdr:col>
                    <xdr:colOff>266700</xdr:colOff>
                    <xdr:row>15</xdr:row>
                    <xdr:rowOff>9525</xdr:rowOff>
                  </to>
                </anchor>
              </controlPr>
            </control>
          </mc:Choice>
        </mc:AlternateContent>
        <mc:AlternateContent xmlns:mc="http://schemas.openxmlformats.org/markup-compatibility/2006">
          <mc:Choice Requires="x14">
            <control shapeId="17477" r:id="rId70" name="Check Box 2117">
              <controlPr defaultSize="0" autoFill="0" autoLine="0" autoPict="0" altText="">
                <anchor moveWithCells="1">
                  <from>
                    <xdr:col>25</xdr:col>
                    <xdr:colOff>66675</xdr:colOff>
                    <xdr:row>14</xdr:row>
                    <xdr:rowOff>200025</xdr:rowOff>
                  </from>
                  <to>
                    <xdr:col>25</xdr:col>
                    <xdr:colOff>266700</xdr:colOff>
                    <xdr:row>16</xdr:row>
                    <xdr:rowOff>9525</xdr:rowOff>
                  </to>
                </anchor>
              </controlPr>
            </control>
          </mc:Choice>
        </mc:AlternateContent>
        <mc:AlternateContent xmlns:mc="http://schemas.openxmlformats.org/markup-compatibility/2006">
          <mc:Choice Requires="x14">
            <control shapeId="17478" r:id="rId71" name="Check Box 2118">
              <controlPr defaultSize="0" autoFill="0" autoLine="0" autoPict="0" altText="">
                <anchor moveWithCells="1">
                  <from>
                    <xdr:col>25</xdr:col>
                    <xdr:colOff>66675</xdr:colOff>
                    <xdr:row>15</xdr:row>
                    <xdr:rowOff>200025</xdr:rowOff>
                  </from>
                  <to>
                    <xdr:col>25</xdr:col>
                    <xdr:colOff>266700</xdr:colOff>
                    <xdr:row>17</xdr:row>
                    <xdr:rowOff>9525</xdr:rowOff>
                  </to>
                </anchor>
              </controlPr>
            </control>
          </mc:Choice>
        </mc:AlternateContent>
        <mc:AlternateContent xmlns:mc="http://schemas.openxmlformats.org/markup-compatibility/2006">
          <mc:Choice Requires="x14">
            <control shapeId="17479" r:id="rId72" name="Check Box 2119">
              <controlPr defaultSize="0" autoFill="0" autoLine="0" autoPict="0" altText="">
                <anchor moveWithCells="1">
                  <from>
                    <xdr:col>25</xdr:col>
                    <xdr:colOff>66675</xdr:colOff>
                    <xdr:row>16</xdr:row>
                    <xdr:rowOff>190500</xdr:rowOff>
                  </from>
                  <to>
                    <xdr:col>25</xdr:col>
                    <xdr:colOff>266700</xdr:colOff>
                    <xdr:row>18</xdr:row>
                    <xdr:rowOff>9525</xdr:rowOff>
                  </to>
                </anchor>
              </controlPr>
            </control>
          </mc:Choice>
        </mc:AlternateContent>
        <mc:AlternateContent xmlns:mc="http://schemas.openxmlformats.org/markup-compatibility/2006">
          <mc:Choice Requires="x14">
            <control shapeId="17480" r:id="rId73" name="Check Box 2120">
              <controlPr defaultSize="0" autoFill="0" autoLine="0" autoPict="0" altText="">
                <anchor moveWithCells="1">
                  <from>
                    <xdr:col>25</xdr:col>
                    <xdr:colOff>66675</xdr:colOff>
                    <xdr:row>17</xdr:row>
                    <xdr:rowOff>200025</xdr:rowOff>
                  </from>
                  <to>
                    <xdr:col>25</xdr:col>
                    <xdr:colOff>266700</xdr:colOff>
                    <xdr:row>19</xdr:row>
                    <xdr:rowOff>9525</xdr:rowOff>
                  </to>
                </anchor>
              </controlPr>
            </control>
          </mc:Choice>
        </mc:AlternateContent>
        <mc:AlternateContent xmlns:mc="http://schemas.openxmlformats.org/markup-compatibility/2006">
          <mc:Choice Requires="x14">
            <control shapeId="17481" r:id="rId74" name="Check Box 2121">
              <controlPr defaultSize="0" autoFill="0" autoLine="0" autoPict="0" altText="">
                <anchor moveWithCells="1">
                  <from>
                    <xdr:col>25</xdr:col>
                    <xdr:colOff>66675</xdr:colOff>
                    <xdr:row>18</xdr:row>
                    <xdr:rowOff>190500</xdr:rowOff>
                  </from>
                  <to>
                    <xdr:col>25</xdr:col>
                    <xdr:colOff>266700</xdr:colOff>
                    <xdr:row>20</xdr:row>
                    <xdr:rowOff>0</xdr:rowOff>
                  </to>
                </anchor>
              </controlPr>
            </control>
          </mc:Choice>
        </mc:AlternateContent>
        <mc:AlternateContent xmlns:mc="http://schemas.openxmlformats.org/markup-compatibility/2006">
          <mc:Choice Requires="x14">
            <control shapeId="17482" r:id="rId75" name="Check Box 2122">
              <controlPr defaultSize="0" autoFill="0" autoLine="0" autoPict="0" altText="">
                <anchor moveWithCells="1">
                  <from>
                    <xdr:col>25</xdr:col>
                    <xdr:colOff>66675</xdr:colOff>
                    <xdr:row>19</xdr:row>
                    <xdr:rowOff>190500</xdr:rowOff>
                  </from>
                  <to>
                    <xdr:col>25</xdr:col>
                    <xdr:colOff>266700</xdr:colOff>
                    <xdr:row>21</xdr:row>
                    <xdr:rowOff>0</xdr:rowOff>
                  </to>
                </anchor>
              </controlPr>
            </control>
          </mc:Choice>
        </mc:AlternateContent>
        <mc:AlternateContent xmlns:mc="http://schemas.openxmlformats.org/markup-compatibility/2006">
          <mc:Choice Requires="x14">
            <control shapeId="17485" r:id="rId76" name="Check Box 2125">
              <controlPr defaultSize="0" autoFill="0" autoLine="0" autoPict="0" altText="">
                <anchor moveWithCells="1">
                  <from>
                    <xdr:col>30</xdr:col>
                    <xdr:colOff>95250</xdr:colOff>
                    <xdr:row>2</xdr:row>
                    <xdr:rowOff>190500</xdr:rowOff>
                  </from>
                  <to>
                    <xdr:col>30</xdr:col>
                    <xdr:colOff>295275</xdr:colOff>
                    <xdr:row>4</xdr:row>
                    <xdr:rowOff>0</xdr:rowOff>
                  </to>
                </anchor>
              </controlPr>
            </control>
          </mc:Choice>
        </mc:AlternateContent>
        <mc:AlternateContent xmlns:mc="http://schemas.openxmlformats.org/markup-compatibility/2006">
          <mc:Choice Requires="x14">
            <control shapeId="17486" r:id="rId77" name="Check Box 2126">
              <controlPr defaultSize="0" autoFill="0" autoLine="0" autoPict="0" altText="">
                <anchor moveWithCells="1">
                  <from>
                    <xdr:col>30</xdr:col>
                    <xdr:colOff>95250</xdr:colOff>
                    <xdr:row>3</xdr:row>
                    <xdr:rowOff>190500</xdr:rowOff>
                  </from>
                  <to>
                    <xdr:col>30</xdr:col>
                    <xdr:colOff>295275</xdr:colOff>
                    <xdr:row>4</xdr:row>
                    <xdr:rowOff>200025</xdr:rowOff>
                  </to>
                </anchor>
              </controlPr>
            </control>
          </mc:Choice>
        </mc:AlternateContent>
        <mc:AlternateContent xmlns:mc="http://schemas.openxmlformats.org/markup-compatibility/2006">
          <mc:Choice Requires="x14">
            <control shapeId="17487" r:id="rId78" name="Check Box 2127">
              <controlPr defaultSize="0" autoFill="0" autoLine="0" autoPict="0" altText="">
                <anchor moveWithCells="1">
                  <from>
                    <xdr:col>30</xdr:col>
                    <xdr:colOff>95250</xdr:colOff>
                    <xdr:row>4</xdr:row>
                    <xdr:rowOff>190500</xdr:rowOff>
                  </from>
                  <to>
                    <xdr:col>30</xdr:col>
                    <xdr:colOff>295275</xdr:colOff>
                    <xdr:row>6</xdr:row>
                    <xdr:rowOff>0</xdr:rowOff>
                  </to>
                </anchor>
              </controlPr>
            </control>
          </mc:Choice>
        </mc:AlternateContent>
        <mc:AlternateContent xmlns:mc="http://schemas.openxmlformats.org/markup-compatibility/2006">
          <mc:Choice Requires="x14">
            <control shapeId="17488" r:id="rId79" name="Check Box 2128">
              <controlPr defaultSize="0" autoFill="0" autoLine="0" autoPict="0" altText="">
                <anchor moveWithCells="1">
                  <from>
                    <xdr:col>30</xdr:col>
                    <xdr:colOff>95250</xdr:colOff>
                    <xdr:row>5</xdr:row>
                    <xdr:rowOff>190500</xdr:rowOff>
                  </from>
                  <to>
                    <xdr:col>30</xdr:col>
                    <xdr:colOff>295275</xdr:colOff>
                    <xdr:row>7</xdr:row>
                    <xdr:rowOff>0</xdr:rowOff>
                  </to>
                </anchor>
              </controlPr>
            </control>
          </mc:Choice>
        </mc:AlternateContent>
        <mc:AlternateContent xmlns:mc="http://schemas.openxmlformats.org/markup-compatibility/2006">
          <mc:Choice Requires="x14">
            <control shapeId="17489" r:id="rId80" name="Check Box 2129">
              <controlPr defaultSize="0" autoFill="0" autoLine="0" autoPict="0" altText="">
                <anchor moveWithCells="1">
                  <from>
                    <xdr:col>30</xdr:col>
                    <xdr:colOff>95250</xdr:colOff>
                    <xdr:row>6</xdr:row>
                    <xdr:rowOff>190500</xdr:rowOff>
                  </from>
                  <to>
                    <xdr:col>30</xdr:col>
                    <xdr:colOff>295275</xdr:colOff>
                    <xdr:row>8</xdr:row>
                    <xdr:rowOff>0</xdr:rowOff>
                  </to>
                </anchor>
              </controlPr>
            </control>
          </mc:Choice>
        </mc:AlternateContent>
        <mc:AlternateContent xmlns:mc="http://schemas.openxmlformats.org/markup-compatibility/2006">
          <mc:Choice Requires="x14">
            <control shapeId="17490" r:id="rId81" name="Check Box 2130">
              <controlPr defaultSize="0" autoFill="0" autoLine="0" autoPict="0" altText="">
                <anchor moveWithCells="1">
                  <from>
                    <xdr:col>30</xdr:col>
                    <xdr:colOff>95250</xdr:colOff>
                    <xdr:row>7</xdr:row>
                    <xdr:rowOff>190500</xdr:rowOff>
                  </from>
                  <to>
                    <xdr:col>30</xdr:col>
                    <xdr:colOff>295275</xdr:colOff>
                    <xdr:row>9</xdr:row>
                    <xdr:rowOff>0</xdr:rowOff>
                  </to>
                </anchor>
              </controlPr>
            </control>
          </mc:Choice>
        </mc:AlternateContent>
        <mc:AlternateContent xmlns:mc="http://schemas.openxmlformats.org/markup-compatibility/2006">
          <mc:Choice Requires="x14">
            <control shapeId="17491" r:id="rId82" name="Check Box 2131">
              <controlPr defaultSize="0" autoFill="0" autoLine="0" autoPict="0" altText="">
                <anchor moveWithCells="1">
                  <from>
                    <xdr:col>30</xdr:col>
                    <xdr:colOff>95250</xdr:colOff>
                    <xdr:row>8</xdr:row>
                    <xdr:rowOff>190500</xdr:rowOff>
                  </from>
                  <to>
                    <xdr:col>30</xdr:col>
                    <xdr:colOff>295275</xdr:colOff>
                    <xdr:row>10</xdr:row>
                    <xdr:rowOff>0</xdr:rowOff>
                  </to>
                </anchor>
              </controlPr>
            </control>
          </mc:Choice>
        </mc:AlternateContent>
        <mc:AlternateContent xmlns:mc="http://schemas.openxmlformats.org/markup-compatibility/2006">
          <mc:Choice Requires="x14">
            <control shapeId="17492" r:id="rId83" name="Check Box 2132">
              <controlPr defaultSize="0" autoFill="0" autoLine="0" autoPict="0" altText="">
                <anchor moveWithCells="1">
                  <from>
                    <xdr:col>30</xdr:col>
                    <xdr:colOff>95250</xdr:colOff>
                    <xdr:row>9</xdr:row>
                    <xdr:rowOff>190500</xdr:rowOff>
                  </from>
                  <to>
                    <xdr:col>30</xdr:col>
                    <xdr:colOff>295275</xdr:colOff>
                    <xdr:row>11</xdr:row>
                    <xdr:rowOff>0</xdr:rowOff>
                  </to>
                </anchor>
              </controlPr>
            </control>
          </mc:Choice>
        </mc:AlternateContent>
        <mc:AlternateContent xmlns:mc="http://schemas.openxmlformats.org/markup-compatibility/2006">
          <mc:Choice Requires="x14">
            <control shapeId="17493" r:id="rId84" name="Check Box 2133">
              <controlPr defaultSize="0" autoFill="0" autoLine="0" autoPict="0" altText="">
                <anchor moveWithCells="1">
                  <from>
                    <xdr:col>30</xdr:col>
                    <xdr:colOff>95250</xdr:colOff>
                    <xdr:row>10</xdr:row>
                    <xdr:rowOff>190500</xdr:rowOff>
                  </from>
                  <to>
                    <xdr:col>30</xdr:col>
                    <xdr:colOff>295275</xdr:colOff>
                    <xdr:row>12</xdr:row>
                    <xdr:rowOff>0</xdr:rowOff>
                  </to>
                </anchor>
              </controlPr>
            </control>
          </mc:Choice>
        </mc:AlternateContent>
        <mc:AlternateContent xmlns:mc="http://schemas.openxmlformats.org/markup-compatibility/2006">
          <mc:Choice Requires="x14">
            <control shapeId="17494" r:id="rId85" name="Check Box 2134">
              <controlPr defaultSize="0" autoFill="0" autoLine="0" autoPict="0" altText="">
                <anchor moveWithCells="1">
                  <from>
                    <xdr:col>30</xdr:col>
                    <xdr:colOff>95250</xdr:colOff>
                    <xdr:row>11</xdr:row>
                    <xdr:rowOff>190500</xdr:rowOff>
                  </from>
                  <to>
                    <xdr:col>30</xdr:col>
                    <xdr:colOff>295275</xdr:colOff>
                    <xdr:row>13</xdr:row>
                    <xdr:rowOff>0</xdr:rowOff>
                  </to>
                </anchor>
              </controlPr>
            </control>
          </mc:Choice>
        </mc:AlternateContent>
        <mc:AlternateContent xmlns:mc="http://schemas.openxmlformats.org/markup-compatibility/2006">
          <mc:Choice Requires="x14">
            <control shapeId="17495" r:id="rId86" name="Check Box 2135">
              <controlPr defaultSize="0" autoFill="0" autoLine="0" autoPict="0" altText="">
                <anchor moveWithCells="1">
                  <from>
                    <xdr:col>30</xdr:col>
                    <xdr:colOff>95250</xdr:colOff>
                    <xdr:row>12</xdr:row>
                    <xdr:rowOff>190500</xdr:rowOff>
                  </from>
                  <to>
                    <xdr:col>30</xdr:col>
                    <xdr:colOff>295275</xdr:colOff>
                    <xdr:row>14</xdr:row>
                    <xdr:rowOff>0</xdr:rowOff>
                  </to>
                </anchor>
              </controlPr>
            </control>
          </mc:Choice>
        </mc:AlternateContent>
        <mc:AlternateContent xmlns:mc="http://schemas.openxmlformats.org/markup-compatibility/2006">
          <mc:Choice Requires="x14">
            <control shapeId="17496" r:id="rId87" name="Check Box 2136">
              <controlPr defaultSize="0" autoFill="0" autoLine="0" autoPict="0" altText="">
                <anchor moveWithCells="1">
                  <from>
                    <xdr:col>30</xdr:col>
                    <xdr:colOff>95250</xdr:colOff>
                    <xdr:row>13</xdr:row>
                    <xdr:rowOff>190500</xdr:rowOff>
                  </from>
                  <to>
                    <xdr:col>30</xdr:col>
                    <xdr:colOff>295275</xdr:colOff>
                    <xdr:row>15</xdr:row>
                    <xdr:rowOff>0</xdr:rowOff>
                  </to>
                </anchor>
              </controlPr>
            </control>
          </mc:Choice>
        </mc:AlternateContent>
        <mc:AlternateContent xmlns:mc="http://schemas.openxmlformats.org/markup-compatibility/2006">
          <mc:Choice Requires="x14">
            <control shapeId="17497" r:id="rId88" name="Check Box 2137">
              <controlPr defaultSize="0" autoFill="0" autoLine="0" autoPict="0" altText="">
                <anchor moveWithCells="1">
                  <from>
                    <xdr:col>30</xdr:col>
                    <xdr:colOff>95250</xdr:colOff>
                    <xdr:row>14</xdr:row>
                    <xdr:rowOff>190500</xdr:rowOff>
                  </from>
                  <to>
                    <xdr:col>30</xdr:col>
                    <xdr:colOff>295275</xdr:colOff>
                    <xdr:row>16</xdr:row>
                    <xdr:rowOff>0</xdr:rowOff>
                  </to>
                </anchor>
              </controlPr>
            </control>
          </mc:Choice>
        </mc:AlternateContent>
        <mc:AlternateContent xmlns:mc="http://schemas.openxmlformats.org/markup-compatibility/2006">
          <mc:Choice Requires="x14">
            <control shapeId="17498" r:id="rId89" name="Check Box 2138">
              <controlPr defaultSize="0" autoFill="0" autoLine="0" autoPict="0" altText="">
                <anchor moveWithCells="1">
                  <from>
                    <xdr:col>30</xdr:col>
                    <xdr:colOff>95250</xdr:colOff>
                    <xdr:row>15</xdr:row>
                    <xdr:rowOff>190500</xdr:rowOff>
                  </from>
                  <to>
                    <xdr:col>30</xdr:col>
                    <xdr:colOff>295275</xdr:colOff>
                    <xdr:row>17</xdr:row>
                    <xdr:rowOff>0</xdr:rowOff>
                  </to>
                </anchor>
              </controlPr>
            </control>
          </mc:Choice>
        </mc:AlternateContent>
        <mc:AlternateContent xmlns:mc="http://schemas.openxmlformats.org/markup-compatibility/2006">
          <mc:Choice Requires="x14">
            <control shapeId="17499" r:id="rId90" name="Check Box 2139">
              <controlPr defaultSize="0" autoFill="0" autoLine="0" autoPict="0" altText="">
                <anchor moveWithCells="1">
                  <from>
                    <xdr:col>30</xdr:col>
                    <xdr:colOff>95250</xdr:colOff>
                    <xdr:row>16</xdr:row>
                    <xdr:rowOff>180975</xdr:rowOff>
                  </from>
                  <to>
                    <xdr:col>30</xdr:col>
                    <xdr:colOff>295275</xdr:colOff>
                    <xdr:row>18</xdr:row>
                    <xdr:rowOff>0</xdr:rowOff>
                  </to>
                </anchor>
              </controlPr>
            </control>
          </mc:Choice>
        </mc:AlternateContent>
        <mc:AlternateContent xmlns:mc="http://schemas.openxmlformats.org/markup-compatibility/2006">
          <mc:Choice Requires="x14">
            <control shapeId="17500" r:id="rId91" name="Check Box 2140">
              <controlPr defaultSize="0" autoFill="0" autoLine="0" autoPict="0" altText="">
                <anchor moveWithCells="1">
                  <from>
                    <xdr:col>30</xdr:col>
                    <xdr:colOff>95250</xdr:colOff>
                    <xdr:row>17</xdr:row>
                    <xdr:rowOff>190500</xdr:rowOff>
                  </from>
                  <to>
                    <xdr:col>30</xdr:col>
                    <xdr:colOff>295275</xdr:colOff>
                    <xdr:row>19</xdr:row>
                    <xdr:rowOff>0</xdr:rowOff>
                  </to>
                </anchor>
              </controlPr>
            </control>
          </mc:Choice>
        </mc:AlternateContent>
        <mc:AlternateContent xmlns:mc="http://schemas.openxmlformats.org/markup-compatibility/2006">
          <mc:Choice Requires="x14">
            <control shapeId="17501" r:id="rId92" name="Check Box 2141">
              <controlPr defaultSize="0" autoFill="0" autoLine="0" autoPict="0" altText="">
                <anchor moveWithCells="1">
                  <from>
                    <xdr:col>30</xdr:col>
                    <xdr:colOff>95250</xdr:colOff>
                    <xdr:row>18</xdr:row>
                    <xdr:rowOff>180975</xdr:rowOff>
                  </from>
                  <to>
                    <xdr:col>30</xdr:col>
                    <xdr:colOff>295275</xdr:colOff>
                    <xdr:row>19</xdr:row>
                    <xdr:rowOff>200025</xdr:rowOff>
                  </to>
                </anchor>
              </controlPr>
            </control>
          </mc:Choice>
        </mc:AlternateContent>
        <mc:AlternateContent xmlns:mc="http://schemas.openxmlformats.org/markup-compatibility/2006">
          <mc:Choice Requires="x14">
            <control shapeId="17502" r:id="rId93" name="Check Box 2142">
              <controlPr defaultSize="0" autoFill="0" autoLine="0" autoPict="0" altText="">
                <anchor moveWithCells="1">
                  <from>
                    <xdr:col>30</xdr:col>
                    <xdr:colOff>95250</xdr:colOff>
                    <xdr:row>19</xdr:row>
                    <xdr:rowOff>180975</xdr:rowOff>
                  </from>
                  <to>
                    <xdr:col>30</xdr:col>
                    <xdr:colOff>295275</xdr:colOff>
                    <xdr:row>20</xdr:row>
                    <xdr:rowOff>200025</xdr:rowOff>
                  </to>
                </anchor>
              </controlPr>
            </control>
          </mc:Choice>
        </mc:AlternateContent>
        <mc:AlternateContent xmlns:mc="http://schemas.openxmlformats.org/markup-compatibility/2006">
          <mc:Choice Requires="x14">
            <control shapeId="17505" r:id="rId94" name="Check Box 2145">
              <controlPr defaultSize="0" autoFill="0" autoLine="0" autoPict="0" altText="">
                <anchor moveWithCells="1">
                  <from>
                    <xdr:col>31</xdr:col>
                    <xdr:colOff>47625</xdr:colOff>
                    <xdr:row>2</xdr:row>
                    <xdr:rowOff>200025</xdr:rowOff>
                  </from>
                  <to>
                    <xdr:col>31</xdr:col>
                    <xdr:colOff>247650</xdr:colOff>
                    <xdr:row>4</xdr:row>
                    <xdr:rowOff>9525</xdr:rowOff>
                  </to>
                </anchor>
              </controlPr>
            </control>
          </mc:Choice>
        </mc:AlternateContent>
        <mc:AlternateContent xmlns:mc="http://schemas.openxmlformats.org/markup-compatibility/2006">
          <mc:Choice Requires="x14">
            <control shapeId="17506" r:id="rId95" name="Check Box 2146">
              <controlPr defaultSize="0" autoFill="0" autoLine="0" autoPict="0" altText="">
                <anchor moveWithCells="1">
                  <from>
                    <xdr:col>31</xdr:col>
                    <xdr:colOff>47625</xdr:colOff>
                    <xdr:row>3</xdr:row>
                    <xdr:rowOff>200025</xdr:rowOff>
                  </from>
                  <to>
                    <xdr:col>31</xdr:col>
                    <xdr:colOff>247650</xdr:colOff>
                    <xdr:row>5</xdr:row>
                    <xdr:rowOff>0</xdr:rowOff>
                  </to>
                </anchor>
              </controlPr>
            </control>
          </mc:Choice>
        </mc:AlternateContent>
        <mc:AlternateContent xmlns:mc="http://schemas.openxmlformats.org/markup-compatibility/2006">
          <mc:Choice Requires="x14">
            <control shapeId="17507" r:id="rId96" name="Check Box 2147">
              <controlPr defaultSize="0" autoFill="0" autoLine="0" autoPict="0" altText="">
                <anchor moveWithCells="1">
                  <from>
                    <xdr:col>31</xdr:col>
                    <xdr:colOff>47625</xdr:colOff>
                    <xdr:row>4</xdr:row>
                    <xdr:rowOff>200025</xdr:rowOff>
                  </from>
                  <to>
                    <xdr:col>31</xdr:col>
                    <xdr:colOff>247650</xdr:colOff>
                    <xdr:row>6</xdr:row>
                    <xdr:rowOff>9525</xdr:rowOff>
                  </to>
                </anchor>
              </controlPr>
            </control>
          </mc:Choice>
        </mc:AlternateContent>
        <mc:AlternateContent xmlns:mc="http://schemas.openxmlformats.org/markup-compatibility/2006">
          <mc:Choice Requires="x14">
            <control shapeId="17508" r:id="rId97" name="Check Box 2148">
              <controlPr defaultSize="0" autoFill="0" autoLine="0" autoPict="0" altText="">
                <anchor moveWithCells="1">
                  <from>
                    <xdr:col>31</xdr:col>
                    <xdr:colOff>47625</xdr:colOff>
                    <xdr:row>5</xdr:row>
                    <xdr:rowOff>200025</xdr:rowOff>
                  </from>
                  <to>
                    <xdr:col>31</xdr:col>
                    <xdr:colOff>247650</xdr:colOff>
                    <xdr:row>7</xdr:row>
                    <xdr:rowOff>9525</xdr:rowOff>
                  </to>
                </anchor>
              </controlPr>
            </control>
          </mc:Choice>
        </mc:AlternateContent>
        <mc:AlternateContent xmlns:mc="http://schemas.openxmlformats.org/markup-compatibility/2006">
          <mc:Choice Requires="x14">
            <control shapeId="17509" r:id="rId98" name="Check Box 2149">
              <controlPr defaultSize="0" autoFill="0" autoLine="0" autoPict="0" altText="">
                <anchor moveWithCells="1">
                  <from>
                    <xdr:col>31</xdr:col>
                    <xdr:colOff>47625</xdr:colOff>
                    <xdr:row>6</xdr:row>
                    <xdr:rowOff>200025</xdr:rowOff>
                  </from>
                  <to>
                    <xdr:col>31</xdr:col>
                    <xdr:colOff>247650</xdr:colOff>
                    <xdr:row>8</xdr:row>
                    <xdr:rowOff>9525</xdr:rowOff>
                  </to>
                </anchor>
              </controlPr>
            </control>
          </mc:Choice>
        </mc:AlternateContent>
        <mc:AlternateContent xmlns:mc="http://schemas.openxmlformats.org/markup-compatibility/2006">
          <mc:Choice Requires="x14">
            <control shapeId="17510" r:id="rId99" name="Check Box 2150">
              <controlPr defaultSize="0" autoFill="0" autoLine="0" autoPict="0" altText="">
                <anchor moveWithCells="1">
                  <from>
                    <xdr:col>31</xdr:col>
                    <xdr:colOff>47625</xdr:colOff>
                    <xdr:row>7</xdr:row>
                    <xdr:rowOff>200025</xdr:rowOff>
                  </from>
                  <to>
                    <xdr:col>31</xdr:col>
                    <xdr:colOff>247650</xdr:colOff>
                    <xdr:row>9</xdr:row>
                    <xdr:rowOff>9525</xdr:rowOff>
                  </to>
                </anchor>
              </controlPr>
            </control>
          </mc:Choice>
        </mc:AlternateContent>
        <mc:AlternateContent xmlns:mc="http://schemas.openxmlformats.org/markup-compatibility/2006">
          <mc:Choice Requires="x14">
            <control shapeId="17511" r:id="rId100" name="Check Box 2151">
              <controlPr defaultSize="0" autoFill="0" autoLine="0" autoPict="0" altText="">
                <anchor moveWithCells="1">
                  <from>
                    <xdr:col>31</xdr:col>
                    <xdr:colOff>47625</xdr:colOff>
                    <xdr:row>8</xdr:row>
                    <xdr:rowOff>200025</xdr:rowOff>
                  </from>
                  <to>
                    <xdr:col>31</xdr:col>
                    <xdr:colOff>247650</xdr:colOff>
                    <xdr:row>10</xdr:row>
                    <xdr:rowOff>9525</xdr:rowOff>
                  </to>
                </anchor>
              </controlPr>
            </control>
          </mc:Choice>
        </mc:AlternateContent>
        <mc:AlternateContent xmlns:mc="http://schemas.openxmlformats.org/markup-compatibility/2006">
          <mc:Choice Requires="x14">
            <control shapeId="17512" r:id="rId101" name="Check Box 2152">
              <controlPr defaultSize="0" autoFill="0" autoLine="0" autoPict="0" altText="">
                <anchor moveWithCells="1">
                  <from>
                    <xdr:col>31</xdr:col>
                    <xdr:colOff>47625</xdr:colOff>
                    <xdr:row>9</xdr:row>
                    <xdr:rowOff>200025</xdr:rowOff>
                  </from>
                  <to>
                    <xdr:col>31</xdr:col>
                    <xdr:colOff>247650</xdr:colOff>
                    <xdr:row>11</xdr:row>
                    <xdr:rowOff>9525</xdr:rowOff>
                  </to>
                </anchor>
              </controlPr>
            </control>
          </mc:Choice>
        </mc:AlternateContent>
        <mc:AlternateContent xmlns:mc="http://schemas.openxmlformats.org/markup-compatibility/2006">
          <mc:Choice Requires="x14">
            <control shapeId="17513" r:id="rId102" name="Check Box 2153">
              <controlPr defaultSize="0" autoFill="0" autoLine="0" autoPict="0" altText="">
                <anchor moveWithCells="1">
                  <from>
                    <xdr:col>31</xdr:col>
                    <xdr:colOff>47625</xdr:colOff>
                    <xdr:row>10</xdr:row>
                    <xdr:rowOff>200025</xdr:rowOff>
                  </from>
                  <to>
                    <xdr:col>31</xdr:col>
                    <xdr:colOff>247650</xdr:colOff>
                    <xdr:row>12</xdr:row>
                    <xdr:rowOff>9525</xdr:rowOff>
                  </to>
                </anchor>
              </controlPr>
            </control>
          </mc:Choice>
        </mc:AlternateContent>
        <mc:AlternateContent xmlns:mc="http://schemas.openxmlformats.org/markup-compatibility/2006">
          <mc:Choice Requires="x14">
            <control shapeId="17514" r:id="rId103" name="Check Box 2154">
              <controlPr defaultSize="0" autoFill="0" autoLine="0" autoPict="0" altText="">
                <anchor moveWithCells="1">
                  <from>
                    <xdr:col>31</xdr:col>
                    <xdr:colOff>47625</xdr:colOff>
                    <xdr:row>11</xdr:row>
                    <xdr:rowOff>200025</xdr:rowOff>
                  </from>
                  <to>
                    <xdr:col>31</xdr:col>
                    <xdr:colOff>247650</xdr:colOff>
                    <xdr:row>13</xdr:row>
                    <xdr:rowOff>9525</xdr:rowOff>
                  </to>
                </anchor>
              </controlPr>
            </control>
          </mc:Choice>
        </mc:AlternateContent>
        <mc:AlternateContent xmlns:mc="http://schemas.openxmlformats.org/markup-compatibility/2006">
          <mc:Choice Requires="x14">
            <control shapeId="17515" r:id="rId104" name="Check Box 2155">
              <controlPr defaultSize="0" autoFill="0" autoLine="0" autoPict="0" altText="">
                <anchor moveWithCells="1">
                  <from>
                    <xdr:col>31</xdr:col>
                    <xdr:colOff>47625</xdr:colOff>
                    <xdr:row>12</xdr:row>
                    <xdr:rowOff>200025</xdr:rowOff>
                  </from>
                  <to>
                    <xdr:col>31</xdr:col>
                    <xdr:colOff>247650</xdr:colOff>
                    <xdr:row>14</xdr:row>
                    <xdr:rowOff>9525</xdr:rowOff>
                  </to>
                </anchor>
              </controlPr>
            </control>
          </mc:Choice>
        </mc:AlternateContent>
        <mc:AlternateContent xmlns:mc="http://schemas.openxmlformats.org/markup-compatibility/2006">
          <mc:Choice Requires="x14">
            <control shapeId="17516" r:id="rId105" name="Check Box 2156">
              <controlPr defaultSize="0" autoFill="0" autoLine="0" autoPict="0" altText="">
                <anchor moveWithCells="1">
                  <from>
                    <xdr:col>31</xdr:col>
                    <xdr:colOff>47625</xdr:colOff>
                    <xdr:row>13</xdr:row>
                    <xdr:rowOff>200025</xdr:rowOff>
                  </from>
                  <to>
                    <xdr:col>31</xdr:col>
                    <xdr:colOff>247650</xdr:colOff>
                    <xdr:row>15</xdr:row>
                    <xdr:rowOff>9525</xdr:rowOff>
                  </to>
                </anchor>
              </controlPr>
            </control>
          </mc:Choice>
        </mc:AlternateContent>
        <mc:AlternateContent xmlns:mc="http://schemas.openxmlformats.org/markup-compatibility/2006">
          <mc:Choice Requires="x14">
            <control shapeId="17517" r:id="rId106" name="Check Box 2157">
              <controlPr defaultSize="0" autoFill="0" autoLine="0" autoPict="0" altText="">
                <anchor moveWithCells="1">
                  <from>
                    <xdr:col>31</xdr:col>
                    <xdr:colOff>47625</xdr:colOff>
                    <xdr:row>14</xdr:row>
                    <xdr:rowOff>200025</xdr:rowOff>
                  </from>
                  <to>
                    <xdr:col>31</xdr:col>
                    <xdr:colOff>247650</xdr:colOff>
                    <xdr:row>16</xdr:row>
                    <xdr:rowOff>9525</xdr:rowOff>
                  </to>
                </anchor>
              </controlPr>
            </control>
          </mc:Choice>
        </mc:AlternateContent>
        <mc:AlternateContent xmlns:mc="http://schemas.openxmlformats.org/markup-compatibility/2006">
          <mc:Choice Requires="x14">
            <control shapeId="17518" r:id="rId107" name="Check Box 2158">
              <controlPr defaultSize="0" autoFill="0" autoLine="0" autoPict="0" altText="">
                <anchor moveWithCells="1">
                  <from>
                    <xdr:col>31</xdr:col>
                    <xdr:colOff>47625</xdr:colOff>
                    <xdr:row>15</xdr:row>
                    <xdr:rowOff>200025</xdr:rowOff>
                  </from>
                  <to>
                    <xdr:col>31</xdr:col>
                    <xdr:colOff>247650</xdr:colOff>
                    <xdr:row>17</xdr:row>
                    <xdr:rowOff>9525</xdr:rowOff>
                  </to>
                </anchor>
              </controlPr>
            </control>
          </mc:Choice>
        </mc:AlternateContent>
        <mc:AlternateContent xmlns:mc="http://schemas.openxmlformats.org/markup-compatibility/2006">
          <mc:Choice Requires="x14">
            <control shapeId="17519" r:id="rId108" name="Check Box 2159">
              <controlPr defaultSize="0" autoFill="0" autoLine="0" autoPict="0" altText="">
                <anchor moveWithCells="1">
                  <from>
                    <xdr:col>31</xdr:col>
                    <xdr:colOff>47625</xdr:colOff>
                    <xdr:row>16</xdr:row>
                    <xdr:rowOff>190500</xdr:rowOff>
                  </from>
                  <to>
                    <xdr:col>31</xdr:col>
                    <xdr:colOff>247650</xdr:colOff>
                    <xdr:row>18</xdr:row>
                    <xdr:rowOff>9525</xdr:rowOff>
                  </to>
                </anchor>
              </controlPr>
            </control>
          </mc:Choice>
        </mc:AlternateContent>
        <mc:AlternateContent xmlns:mc="http://schemas.openxmlformats.org/markup-compatibility/2006">
          <mc:Choice Requires="x14">
            <control shapeId="17520" r:id="rId109" name="Check Box 2160">
              <controlPr defaultSize="0" autoFill="0" autoLine="0" autoPict="0" altText="">
                <anchor moveWithCells="1">
                  <from>
                    <xdr:col>31</xdr:col>
                    <xdr:colOff>47625</xdr:colOff>
                    <xdr:row>17</xdr:row>
                    <xdr:rowOff>200025</xdr:rowOff>
                  </from>
                  <to>
                    <xdr:col>31</xdr:col>
                    <xdr:colOff>247650</xdr:colOff>
                    <xdr:row>19</xdr:row>
                    <xdr:rowOff>9525</xdr:rowOff>
                  </to>
                </anchor>
              </controlPr>
            </control>
          </mc:Choice>
        </mc:AlternateContent>
        <mc:AlternateContent xmlns:mc="http://schemas.openxmlformats.org/markup-compatibility/2006">
          <mc:Choice Requires="x14">
            <control shapeId="17521" r:id="rId110" name="Check Box 2161">
              <controlPr defaultSize="0" autoFill="0" autoLine="0" autoPict="0" altText="">
                <anchor moveWithCells="1">
                  <from>
                    <xdr:col>31</xdr:col>
                    <xdr:colOff>47625</xdr:colOff>
                    <xdr:row>18</xdr:row>
                    <xdr:rowOff>190500</xdr:rowOff>
                  </from>
                  <to>
                    <xdr:col>31</xdr:col>
                    <xdr:colOff>247650</xdr:colOff>
                    <xdr:row>20</xdr:row>
                    <xdr:rowOff>0</xdr:rowOff>
                  </to>
                </anchor>
              </controlPr>
            </control>
          </mc:Choice>
        </mc:AlternateContent>
        <mc:AlternateContent xmlns:mc="http://schemas.openxmlformats.org/markup-compatibility/2006">
          <mc:Choice Requires="x14">
            <control shapeId="17522" r:id="rId111" name="Check Box 2162">
              <controlPr defaultSize="0" autoFill="0" autoLine="0" autoPict="0" altText="">
                <anchor moveWithCells="1">
                  <from>
                    <xdr:col>31</xdr:col>
                    <xdr:colOff>47625</xdr:colOff>
                    <xdr:row>19</xdr:row>
                    <xdr:rowOff>190500</xdr:rowOff>
                  </from>
                  <to>
                    <xdr:col>31</xdr:col>
                    <xdr:colOff>247650</xdr:colOff>
                    <xdr:row>21</xdr:row>
                    <xdr:rowOff>0</xdr:rowOff>
                  </to>
                </anchor>
              </controlPr>
            </control>
          </mc:Choice>
        </mc:AlternateContent>
        <mc:AlternateContent xmlns:mc="http://schemas.openxmlformats.org/markup-compatibility/2006">
          <mc:Choice Requires="x14">
            <control shapeId="17525" r:id="rId112" name="Check Box 2165">
              <controlPr defaultSize="0" autoFill="0" autoLine="0" autoPict="0" altText="">
                <anchor moveWithCells="1">
                  <from>
                    <xdr:col>32</xdr:col>
                    <xdr:colOff>47625</xdr:colOff>
                    <xdr:row>2</xdr:row>
                    <xdr:rowOff>200025</xdr:rowOff>
                  </from>
                  <to>
                    <xdr:col>32</xdr:col>
                    <xdr:colOff>247650</xdr:colOff>
                    <xdr:row>4</xdr:row>
                    <xdr:rowOff>9525</xdr:rowOff>
                  </to>
                </anchor>
              </controlPr>
            </control>
          </mc:Choice>
        </mc:AlternateContent>
        <mc:AlternateContent xmlns:mc="http://schemas.openxmlformats.org/markup-compatibility/2006">
          <mc:Choice Requires="x14">
            <control shapeId="17526" r:id="rId113" name="Check Box 2166">
              <controlPr defaultSize="0" autoFill="0" autoLine="0" autoPict="0" altText="">
                <anchor moveWithCells="1">
                  <from>
                    <xdr:col>32</xdr:col>
                    <xdr:colOff>47625</xdr:colOff>
                    <xdr:row>3</xdr:row>
                    <xdr:rowOff>200025</xdr:rowOff>
                  </from>
                  <to>
                    <xdr:col>32</xdr:col>
                    <xdr:colOff>247650</xdr:colOff>
                    <xdr:row>5</xdr:row>
                    <xdr:rowOff>0</xdr:rowOff>
                  </to>
                </anchor>
              </controlPr>
            </control>
          </mc:Choice>
        </mc:AlternateContent>
        <mc:AlternateContent xmlns:mc="http://schemas.openxmlformats.org/markup-compatibility/2006">
          <mc:Choice Requires="x14">
            <control shapeId="17527" r:id="rId114" name="Check Box 2167">
              <controlPr defaultSize="0" autoFill="0" autoLine="0" autoPict="0" altText="">
                <anchor moveWithCells="1">
                  <from>
                    <xdr:col>32</xdr:col>
                    <xdr:colOff>47625</xdr:colOff>
                    <xdr:row>4</xdr:row>
                    <xdr:rowOff>200025</xdr:rowOff>
                  </from>
                  <to>
                    <xdr:col>32</xdr:col>
                    <xdr:colOff>247650</xdr:colOff>
                    <xdr:row>6</xdr:row>
                    <xdr:rowOff>9525</xdr:rowOff>
                  </to>
                </anchor>
              </controlPr>
            </control>
          </mc:Choice>
        </mc:AlternateContent>
        <mc:AlternateContent xmlns:mc="http://schemas.openxmlformats.org/markup-compatibility/2006">
          <mc:Choice Requires="x14">
            <control shapeId="17528" r:id="rId115" name="Check Box 2168">
              <controlPr defaultSize="0" autoFill="0" autoLine="0" autoPict="0" altText="">
                <anchor moveWithCells="1">
                  <from>
                    <xdr:col>32</xdr:col>
                    <xdr:colOff>47625</xdr:colOff>
                    <xdr:row>5</xdr:row>
                    <xdr:rowOff>200025</xdr:rowOff>
                  </from>
                  <to>
                    <xdr:col>32</xdr:col>
                    <xdr:colOff>247650</xdr:colOff>
                    <xdr:row>7</xdr:row>
                    <xdr:rowOff>9525</xdr:rowOff>
                  </to>
                </anchor>
              </controlPr>
            </control>
          </mc:Choice>
        </mc:AlternateContent>
        <mc:AlternateContent xmlns:mc="http://schemas.openxmlformats.org/markup-compatibility/2006">
          <mc:Choice Requires="x14">
            <control shapeId="17529" r:id="rId116" name="Check Box 2169">
              <controlPr defaultSize="0" autoFill="0" autoLine="0" autoPict="0" altText="">
                <anchor moveWithCells="1">
                  <from>
                    <xdr:col>32</xdr:col>
                    <xdr:colOff>47625</xdr:colOff>
                    <xdr:row>6</xdr:row>
                    <xdr:rowOff>200025</xdr:rowOff>
                  </from>
                  <to>
                    <xdr:col>32</xdr:col>
                    <xdr:colOff>247650</xdr:colOff>
                    <xdr:row>8</xdr:row>
                    <xdr:rowOff>9525</xdr:rowOff>
                  </to>
                </anchor>
              </controlPr>
            </control>
          </mc:Choice>
        </mc:AlternateContent>
        <mc:AlternateContent xmlns:mc="http://schemas.openxmlformats.org/markup-compatibility/2006">
          <mc:Choice Requires="x14">
            <control shapeId="17530" r:id="rId117" name="Check Box 2170">
              <controlPr defaultSize="0" autoFill="0" autoLine="0" autoPict="0" altText="">
                <anchor moveWithCells="1">
                  <from>
                    <xdr:col>32</xdr:col>
                    <xdr:colOff>47625</xdr:colOff>
                    <xdr:row>7</xdr:row>
                    <xdr:rowOff>200025</xdr:rowOff>
                  </from>
                  <to>
                    <xdr:col>32</xdr:col>
                    <xdr:colOff>247650</xdr:colOff>
                    <xdr:row>9</xdr:row>
                    <xdr:rowOff>9525</xdr:rowOff>
                  </to>
                </anchor>
              </controlPr>
            </control>
          </mc:Choice>
        </mc:AlternateContent>
        <mc:AlternateContent xmlns:mc="http://schemas.openxmlformats.org/markup-compatibility/2006">
          <mc:Choice Requires="x14">
            <control shapeId="17531" r:id="rId118" name="Check Box 2171">
              <controlPr defaultSize="0" autoFill="0" autoLine="0" autoPict="0" altText="">
                <anchor moveWithCells="1">
                  <from>
                    <xdr:col>32</xdr:col>
                    <xdr:colOff>47625</xdr:colOff>
                    <xdr:row>8</xdr:row>
                    <xdr:rowOff>200025</xdr:rowOff>
                  </from>
                  <to>
                    <xdr:col>32</xdr:col>
                    <xdr:colOff>247650</xdr:colOff>
                    <xdr:row>10</xdr:row>
                    <xdr:rowOff>9525</xdr:rowOff>
                  </to>
                </anchor>
              </controlPr>
            </control>
          </mc:Choice>
        </mc:AlternateContent>
        <mc:AlternateContent xmlns:mc="http://schemas.openxmlformats.org/markup-compatibility/2006">
          <mc:Choice Requires="x14">
            <control shapeId="17532" r:id="rId119" name="Check Box 2172">
              <controlPr defaultSize="0" autoFill="0" autoLine="0" autoPict="0" altText="">
                <anchor moveWithCells="1">
                  <from>
                    <xdr:col>32</xdr:col>
                    <xdr:colOff>47625</xdr:colOff>
                    <xdr:row>9</xdr:row>
                    <xdr:rowOff>200025</xdr:rowOff>
                  </from>
                  <to>
                    <xdr:col>32</xdr:col>
                    <xdr:colOff>247650</xdr:colOff>
                    <xdr:row>11</xdr:row>
                    <xdr:rowOff>9525</xdr:rowOff>
                  </to>
                </anchor>
              </controlPr>
            </control>
          </mc:Choice>
        </mc:AlternateContent>
        <mc:AlternateContent xmlns:mc="http://schemas.openxmlformats.org/markup-compatibility/2006">
          <mc:Choice Requires="x14">
            <control shapeId="17533" r:id="rId120" name="Check Box 2173">
              <controlPr defaultSize="0" autoFill="0" autoLine="0" autoPict="0" altText="">
                <anchor moveWithCells="1">
                  <from>
                    <xdr:col>32</xdr:col>
                    <xdr:colOff>47625</xdr:colOff>
                    <xdr:row>10</xdr:row>
                    <xdr:rowOff>200025</xdr:rowOff>
                  </from>
                  <to>
                    <xdr:col>32</xdr:col>
                    <xdr:colOff>247650</xdr:colOff>
                    <xdr:row>12</xdr:row>
                    <xdr:rowOff>9525</xdr:rowOff>
                  </to>
                </anchor>
              </controlPr>
            </control>
          </mc:Choice>
        </mc:AlternateContent>
        <mc:AlternateContent xmlns:mc="http://schemas.openxmlformats.org/markup-compatibility/2006">
          <mc:Choice Requires="x14">
            <control shapeId="17534" r:id="rId121" name="Check Box 2174">
              <controlPr defaultSize="0" autoFill="0" autoLine="0" autoPict="0" altText="">
                <anchor moveWithCells="1">
                  <from>
                    <xdr:col>32</xdr:col>
                    <xdr:colOff>47625</xdr:colOff>
                    <xdr:row>11</xdr:row>
                    <xdr:rowOff>200025</xdr:rowOff>
                  </from>
                  <to>
                    <xdr:col>32</xdr:col>
                    <xdr:colOff>247650</xdr:colOff>
                    <xdr:row>13</xdr:row>
                    <xdr:rowOff>9525</xdr:rowOff>
                  </to>
                </anchor>
              </controlPr>
            </control>
          </mc:Choice>
        </mc:AlternateContent>
        <mc:AlternateContent xmlns:mc="http://schemas.openxmlformats.org/markup-compatibility/2006">
          <mc:Choice Requires="x14">
            <control shapeId="17535" r:id="rId122" name="Check Box 2175">
              <controlPr defaultSize="0" autoFill="0" autoLine="0" autoPict="0" altText="">
                <anchor moveWithCells="1">
                  <from>
                    <xdr:col>32</xdr:col>
                    <xdr:colOff>47625</xdr:colOff>
                    <xdr:row>12</xdr:row>
                    <xdr:rowOff>200025</xdr:rowOff>
                  </from>
                  <to>
                    <xdr:col>32</xdr:col>
                    <xdr:colOff>247650</xdr:colOff>
                    <xdr:row>14</xdr:row>
                    <xdr:rowOff>9525</xdr:rowOff>
                  </to>
                </anchor>
              </controlPr>
            </control>
          </mc:Choice>
        </mc:AlternateContent>
        <mc:AlternateContent xmlns:mc="http://schemas.openxmlformats.org/markup-compatibility/2006">
          <mc:Choice Requires="x14">
            <control shapeId="17536" r:id="rId123" name="Check Box 2176">
              <controlPr defaultSize="0" autoFill="0" autoLine="0" autoPict="0" altText="">
                <anchor moveWithCells="1">
                  <from>
                    <xdr:col>32</xdr:col>
                    <xdr:colOff>47625</xdr:colOff>
                    <xdr:row>13</xdr:row>
                    <xdr:rowOff>200025</xdr:rowOff>
                  </from>
                  <to>
                    <xdr:col>32</xdr:col>
                    <xdr:colOff>247650</xdr:colOff>
                    <xdr:row>15</xdr:row>
                    <xdr:rowOff>9525</xdr:rowOff>
                  </to>
                </anchor>
              </controlPr>
            </control>
          </mc:Choice>
        </mc:AlternateContent>
        <mc:AlternateContent xmlns:mc="http://schemas.openxmlformats.org/markup-compatibility/2006">
          <mc:Choice Requires="x14">
            <control shapeId="17537" r:id="rId124" name="Check Box 2177">
              <controlPr defaultSize="0" autoFill="0" autoLine="0" autoPict="0" altText="">
                <anchor moveWithCells="1">
                  <from>
                    <xdr:col>32</xdr:col>
                    <xdr:colOff>47625</xdr:colOff>
                    <xdr:row>14</xdr:row>
                    <xdr:rowOff>200025</xdr:rowOff>
                  </from>
                  <to>
                    <xdr:col>32</xdr:col>
                    <xdr:colOff>247650</xdr:colOff>
                    <xdr:row>16</xdr:row>
                    <xdr:rowOff>9525</xdr:rowOff>
                  </to>
                </anchor>
              </controlPr>
            </control>
          </mc:Choice>
        </mc:AlternateContent>
        <mc:AlternateContent xmlns:mc="http://schemas.openxmlformats.org/markup-compatibility/2006">
          <mc:Choice Requires="x14">
            <control shapeId="17538" r:id="rId125" name="Check Box 2178">
              <controlPr defaultSize="0" autoFill="0" autoLine="0" autoPict="0" altText="">
                <anchor moveWithCells="1">
                  <from>
                    <xdr:col>32</xdr:col>
                    <xdr:colOff>47625</xdr:colOff>
                    <xdr:row>15</xdr:row>
                    <xdr:rowOff>200025</xdr:rowOff>
                  </from>
                  <to>
                    <xdr:col>32</xdr:col>
                    <xdr:colOff>247650</xdr:colOff>
                    <xdr:row>17</xdr:row>
                    <xdr:rowOff>9525</xdr:rowOff>
                  </to>
                </anchor>
              </controlPr>
            </control>
          </mc:Choice>
        </mc:AlternateContent>
        <mc:AlternateContent xmlns:mc="http://schemas.openxmlformats.org/markup-compatibility/2006">
          <mc:Choice Requires="x14">
            <control shapeId="17539" r:id="rId126" name="Check Box 2179">
              <controlPr defaultSize="0" autoFill="0" autoLine="0" autoPict="0" altText="">
                <anchor moveWithCells="1">
                  <from>
                    <xdr:col>32</xdr:col>
                    <xdr:colOff>47625</xdr:colOff>
                    <xdr:row>16</xdr:row>
                    <xdr:rowOff>190500</xdr:rowOff>
                  </from>
                  <to>
                    <xdr:col>32</xdr:col>
                    <xdr:colOff>247650</xdr:colOff>
                    <xdr:row>18</xdr:row>
                    <xdr:rowOff>9525</xdr:rowOff>
                  </to>
                </anchor>
              </controlPr>
            </control>
          </mc:Choice>
        </mc:AlternateContent>
        <mc:AlternateContent xmlns:mc="http://schemas.openxmlformats.org/markup-compatibility/2006">
          <mc:Choice Requires="x14">
            <control shapeId="17540" r:id="rId127" name="Check Box 2180">
              <controlPr defaultSize="0" autoFill="0" autoLine="0" autoPict="0" altText="">
                <anchor moveWithCells="1">
                  <from>
                    <xdr:col>32</xdr:col>
                    <xdr:colOff>47625</xdr:colOff>
                    <xdr:row>17</xdr:row>
                    <xdr:rowOff>200025</xdr:rowOff>
                  </from>
                  <to>
                    <xdr:col>32</xdr:col>
                    <xdr:colOff>247650</xdr:colOff>
                    <xdr:row>19</xdr:row>
                    <xdr:rowOff>9525</xdr:rowOff>
                  </to>
                </anchor>
              </controlPr>
            </control>
          </mc:Choice>
        </mc:AlternateContent>
        <mc:AlternateContent xmlns:mc="http://schemas.openxmlformats.org/markup-compatibility/2006">
          <mc:Choice Requires="x14">
            <control shapeId="17541" r:id="rId128" name="Check Box 2181">
              <controlPr defaultSize="0" autoFill="0" autoLine="0" autoPict="0" altText="">
                <anchor moveWithCells="1">
                  <from>
                    <xdr:col>32</xdr:col>
                    <xdr:colOff>47625</xdr:colOff>
                    <xdr:row>18</xdr:row>
                    <xdr:rowOff>190500</xdr:rowOff>
                  </from>
                  <to>
                    <xdr:col>32</xdr:col>
                    <xdr:colOff>247650</xdr:colOff>
                    <xdr:row>20</xdr:row>
                    <xdr:rowOff>0</xdr:rowOff>
                  </to>
                </anchor>
              </controlPr>
            </control>
          </mc:Choice>
        </mc:AlternateContent>
        <mc:AlternateContent xmlns:mc="http://schemas.openxmlformats.org/markup-compatibility/2006">
          <mc:Choice Requires="x14">
            <control shapeId="17542" r:id="rId129" name="Check Box 2182">
              <controlPr defaultSize="0" autoFill="0" autoLine="0" autoPict="0" altText="">
                <anchor moveWithCells="1">
                  <from>
                    <xdr:col>32</xdr:col>
                    <xdr:colOff>47625</xdr:colOff>
                    <xdr:row>19</xdr:row>
                    <xdr:rowOff>190500</xdr:rowOff>
                  </from>
                  <to>
                    <xdr:col>32</xdr:col>
                    <xdr:colOff>247650</xdr:colOff>
                    <xdr:row>21</xdr:row>
                    <xdr:rowOff>0</xdr:rowOff>
                  </to>
                </anchor>
              </controlPr>
            </control>
          </mc:Choice>
        </mc:AlternateContent>
        <mc:AlternateContent xmlns:mc="http://schemas.openxmlformats.org/markup-compatibility/2006">
          <mc:Choice Requires="x14">
            <control shapeId="17545" r:id="rId130" name="Check Box 2185">
              <controlPr defaultSize="0" autoFill="0" autoLine="0" autoPict="0" altText="">
                <anchor moveWithCells="1">
                  <from>
                    <xdr:col>33</xdr:col>
                    <xdr:colOff>9525</xdr:colOff>
                    <xdr:row>2</xdr:row>
                    <xdr:rowOff>200025</xdr:rowOff>
                  </from>
                  <to>
                    <xdr:col>33</xdr:col>
                    <xdr:colOff>209550</xdr:colOff>
                    <xdr:row>4</xdr:row>
                    <xdr:rowOff>9525</xdr:rowOff>
                  </to>
                </anchor>
              </controlPr>
            </control>
          </mc:Choice>
        </mc:AlternateContent>
        <mc:AlternateContent xmlns:mc="http://schemas.openxmlformats.org/markup-compatibility/2006">
          <mc:Choice Requires="x14">
            <control shapeId="17546" r:id="rId131" name="Check Box 2186">
              <controlPr defaultSize="0" autoFill="0" autoLine="0" autoPict="0" altText="">
                <anchor moveWithCells="1">
                  <from>
                    <xdr:col>33</xdr:col>
                    <xdr:colOff>9525</xdr:colOff>
                    <xdr:row>3</xdr:row>
                    <xdr:rowOff>200025</xdr:rowOff>
                  </from>
                  <to>
                    <xdr:col>33</xdr:col>
                    <xdr:colOff>209550</xdr:colOff>
                    <xdr:row>5</xdr:row>
                    <xdr:rowOff>0</xdr:rowOff>
                  </to>
                </anchor>
              </controlPr>
            </control>
          </mc:Choice>
        </mc:AlternateContent>
        <mc:AlternateContent xmlns:mc="http://schemas.openxmlformats.org/markup-compatibility/2006">
          <mc:Choice Requires="x14">
            <control shapeId="17547" r:id="rId132" name="Check Box 2187">
              <controlPr defaultSize="0" autoFill="0" autoLine="0" autoPict="0" altText="">
                <anchor moveWithCells="1">
                  <from>
                    <xdr:col>33</xdr:col>
                    <xdr:colOff>9525</xdr:colOff>
                    <xdr:row>4</xdr:row>
                    <xdr:rowOff>200025</xdr:rowOff>
                  </from>
                  <to>
                    <xdr:col>33</xdr:col>
                    <xdr:colOff>209550</xdr:colOff>
                    <xdr:row>6</xdr:row>
                    <xdr:rowOff>9525</xdr:rowOff>
                  </to>
                </anchor>
              </controlPr>
            </control>
          </mc:Choice>
        </mc:AlternateContent>
        <mc:AlternateContent xmlns:mc="http://schemas.openxmlformats.org/markup-compatibility/2006">
          <mc:Choice Requires="x14">
            <control shapeId="17548" r:id="rId133" name="Check Box 2188">
              <controlPr defaultSize="0" autoFill="0" autoLine="0" autoPict="0" altText="">
                <anchor moveWithCells="1">
                  <from>
                    <xdr:col>33</xdr:col>
                    <xdr:colOff>9525</xdr:colOff>
                    <xdr:row>5</xdr:row>
                    <xdr:rowOff>200025</xdr:rowOff>
                  </from>
                  <to>
                    <xdr:col>33</xdr:col>
                    <xdr:colOff>209550</xdr:colOff>
                    <xdr:row>7</xdr:row>
                    <xdr:rowOff>9525</xdr:rowOff>
                  </to>
                </anchor>
              </controlPr>
            </control>
          </mc:Choice>
        </mc:AlternateContent>
        <mc:AlternateContent xmlns:mc="http://schemas.openxmlformats.org/markup-compatibility/2006">
          <mc:Choice Requires="x14">
            <control shapeId="17549" r:id="rId134" name="Check Box 2189">
              <controlPr defaultSize="0" autoFill="0" autoLine="0" autoPict="0" altText="">
                <anchor moveWithCells="1">
                  <from>
                    <xdr:col>33</xdr:col>
                    <xdr:colOff>9525</xdr:colOff>
                    <xdr:row>6</xdr:row>
                    <xdr:rowOff>200025</xdr:rowOff>
                  </from>
                  <to>
                    <xdr:col>33</xdr:col>
                    <xdr:colOff>209550</xdr:colOff>
                    <xdr:row>8</xdr:row>
                    <xdr:rowOff>9525</xdr:rowOff>
                  </to>
                </anchor>
              </controlPr>
            </control>
          </mc:Choice>
        </mc:AlternateContent>
        <mc:AlternateContent xmlns:mc="http://schemas.openxmlformats.org/markup-compatibility/2006">
          <mc:Choice Requires="x14">
            <control shapeId="17550" r:id="rId135" name="Check Box 2190">
              <controlPr defaultSize="0" autoFill="0" autoLine="0" autoPict="0" altText="">
                <anchor moveWithCells="1">
                  <from>
                    <xdr:col>33</xdr:col>
                    <xdr:colOff>9525</xdr:colOff>
                    <xdr:row>7</xdr:row>
                    <xdr:rowOff>200025</xdr:rowOff>
                  </from>
                  <to>
                    <xdr:col>33</xdr:col>
                    <xdr:colOff>209550</xdr:colOff>
                    <xdr:row>9</xdr:row>
                    <xdr:rowOff>9525</xdr:rowOff>
                  </to>
                </anchor>
              </controlPr>
            </control>
          </mc:Choice>
        </mc:AlternateContent>
        <mc:AlternateContent xmlns:mc="http://schemas.openxmlformats.org/markup-compatibility/2006">
          <mc:Choice Requires="x14">
            <control shapeId="17551" r:id="rId136" name="Check Box 2191">
              <controlPr defaultSize="0" autoFill="0" autoLine="0" autoPict="0" altText="">
                <anchor moveWithCells="1">
                  <from>
                    <xdr:col>33</xdr:col>
                    <xdr:colOff>9525</xdr:colOff>
                    <xdr:row>8</xdr:row>
                    <xdr:rowOff>200025</xdr:rowOff>
                  </from>
                  <to>
                    <xdr:col>33</xdr:col>
                    <xdr:colOff>209550</xdr:colOff>
                    <xdr:row>10</xdr:row>
                    <xdr:rowOff>9525</xdr:rowOff>
                  </to>
                </anchor>
              </controlPr>
            </control>
          </mc:Choice>
        </mc:AlternateContent>
        <mc:AlternateContent xmlns:mc="http://schemas.openxmlformats.org/markup-compatibility/2006">
          <mc:Choice Requires="x14">
            <control shapeId="17552" r:id="rId137" name="Check Box 2192">
              <controlPr defaultSize="0" autoFill="0" autoLine="0" autoPict="0" altText="">
                <anchor moveWithCells="1">
                  <from>
                    <xdr:col>33</xdr:col>
                    <xdr:colOff>9525</xdr:colOff>
                    <xdr:row>9</xdr:row>
                    <xdr:rowOff>200025</xdr:rowOff>
                  </from>
                  <to>
                    <xdr:col>33</xdr:col>
                    <xdr:colOff>209550</xdr:colOff>
                    <xdr:row>11</xdr:row>
                    <xdr:rowOff>9525</xdr:rowOff>
                  </to>
                </anchor>
              </controlPr>
            </control>
          </mc:Choice>
        </mc:AlternateContent>
        <mc:AlternateContent xmlns:mc="http://schemas.openxmlformats.org/markup-compatibility/2006">
          <mc:Choice Requires="x14">
            <control shapeId="17553" r:id="rId138" name="Check Box 2193">
              <controlPr defaultSize="0" autoFill="0" autoLine="0" autoPict="0" altText="">
                <anchor moveWithCells="1">
                  <from>
                    <xdr:col>33</xdr:col>
                    <xdr:colOff>9525</xdr:colOff>
                    <xdr:row>10</xdr:row>
                    <xdr:rowOff>200025</xdr:rowOff>
                  </from>
                  <to>
                    <xdr:col>33</xdr:col>
                    <xdr:colOff>209550</xdr:colOff>
                    <xdr:row>12</xdr:row>
                    <xdr:rowOff>9525</xdr:rowOff>
                  </to>
                </anchor>
              </controlPr>
            </control>
          </mc:Choice>
        </mc:AlternateContent>
        <mc:AlternateContent xmlns:mc="http://schemas.openxmlformats.org/markup-compatibility/2006">
          <mc:Choice Requires="x14">
            <control shapeId="17554" r:id="rId139" name="Check Box 2194">
              <controlPr defaultSize="0" autoFill="0" autoLine="0" autoPict="0" altText="">
                <anchor moveWithCells="1">
                  <from>
                    <xdr:col>33</xdr:col>
                    <xdr:colOff>9525</xdr:colOff>
                    <xdr:row>11</xdr:row>
                    <xdr:rowOff>200025</xdr:rowOff>
                  </from>
                  <to>
                    <xdr:col>33</xdr:col>
                    <xdr:colOff>209550</xdr:colOff>
                    <xdr:row>13</xdr:row>
                    <xdr:rowOff>9525</xdr:rowOff>
                  </to>
                </anchor>
              </controlPr>
            </control>
          </mc:Choice>
        </mc:AlternateContent>
        <mc:AlternateContent xmlns:mc="http://schemas.openxmlformats.org/markup-compatibility/2006">
          <mc:Choice Requires="x14">
            <control shapeId="17555" r:id="rId140" name="Check Box 2195">
              <controlPr defaultSize="0" autoFill="0" autoLine="0" autoPict="0" altText="">
                <anchor moveWithCells="1">
                  <from>
                    <xdr:col>33</xdr:col>
                    <xdr:colOff>9525</xdr:colOff>
                    <xdr:row>12</xdr:row>
                    <xdr:rowOff>200025</xdr:rowOff>
                  </from>
                  <to>
                    <xdr:col>33</xdr:col>
                    <xdr:colOff>209550</xdr:colOff>
                    <xdr:row>14</xdr:row>
                    <xdr:rowOff>9525</xdr:rowOff>
                  </to>
                </anchor>
              </controlPr>
            </control>
          </mc:Choice>
        </mc:AlternateContent>
        <mc:AlternateContent xmlns:mc="http://schemas.openxmlformats.org/markup-compatibility/2006">
          <mc:Choice Requires="x14">
            <control shapeId="17556" r:id="rId141" name="Check Box 2196">
              <controlPr defaultSize="0" autoFill="0" autoLine="0" autoPict="0" altText="">
                <anchor moveWithCells="1">
                  <from>
                    <xdr:col>33</xdr:col>
                    <xdr:colOff>9525</xdr:colOff>
                    <xdr:row>13</xdr:row>
                    <xdr:rowOff>200025</xdr:rowOff>
                  </from>
                  <to>
                    <xdr:col>33</xdr:col>
                    <xdr:colOff>209550</xdr:colOff>
                    <xdr:row>15</xdr:row>
                    <xdr:rowOff>9525</xdr:rowOff>
                  </to>
                </anchor>
              </controlPr>
            </control>
          </mc:Choice>
        </mc:AlternateContent>
        <mc:AlternateContent xmlns:mc="http://schemas.openxmlformats.org/markup-compatibility/2006">
          <mc:Choice Requires="x14">
            <control shapeId="17557" r:id="rId142" name="Check Box 2197">
              <controlPr defaultSize="0" autoFill="0" autoLine="0" autoPict="0" altText="">
                <anchor moveWithCells="1">
                  <from>
                    <xdr:col>33</xdr:col>
                    <xdr:colOff>9525</xdr:colOff>
                    <xdr:row>14</xdr:row>
                    <xdr:rowOff>200025</xdr:rowOff>
                  </from>
                  <to>
                    <xdr:col>33</xdr:col>
                    <xdr:colOff>209550</xdr:colOff>
                    <xdr:row>16</xdr:row>
                    <xdr:rowOff>9525</xdr:rowOff>
                  </to>
                </anchor>
              </controlPr>
            </control>
          </mc:Choice>
        </mc:AlternateContent>
        <mc:AlternateContent xmlns:mc="http://schemas.openxmlformats.org/markup-compatibility/2006">
          <mc:Choice Requires="x14">
            <control shapeId="17558" r:id="rId143" name="Check Box 2198">
              <controlPr defaultSize="0" autoFill="0" autoLine="0" autoPict="0" altText="">
                <anchor moveWithCells="1">
                  <from>
                    <xdr:col>33</xdr:col>
                    <xdr:colOff>9525</xdr:colOff>
                    <xdr:row>15</xdr:row>
                    <xdr:rowOff>200025</xdr:rowOff>
                  </from>
                  <to>
                    <xdr:col>33</xdr:col>
                    <xdr:colOff>209550</xdr:colOff>
                    <xdr:row>17</xdr:row>
                    <xdr:rowOff>9525</xdr:rowOff>
                  </to>
                </anchor>
              </controlPr>
            </control>
          </mc:Choice>
        </mc:AlternateContent>
        <mc:AlternateContent xmlns:mc="http://schemas.openxmlformats.org/markup-compatibility/2006">
          <mc:Choice Requires="x14">
            <control shapeId="17559" r:id="rId144" name="Check Box 2199">
              <controlPr defaultSize="0" autoFill="0" autoLine="0" autoPict="0" altText="">
                <anchor moveWithCells="1">
                  <from>
                    <xdr:col>33</xdr:col>
                    <xdr:colOff>9525</xdr:colOff>
                    <xdr:row>16</xdr:row>
                    <xdr:rowOff>190500</xdr:rowOff>
                  </from>
                  <to>
                    <xdr:col>33</xdr:col>
                    <xdr:colOff>209550</xdr:colOff>
                    <xdr:row>18</xdr:row>
                    <xdr:rowOff>9525</xdr:rowOff>
                  </to>
                </anchor>
              </controlPr>
            </control>
          </mc:Choice>
        </mc:AlternateContent>
        <mc:AlternateContent xmlns:mc="http://schemas.openxmlformats.org/markup-compatibility/2006">
          <mc:Choice Requires="x14">
            <control shapeId="17560" r:id="rId145" name="Check Box 2200">
              <controlPr defaultSize="0" autoFill="0" autoLine="0" autoPict="0" altText="">
                <anchor moveWithCells="1">
                  <from>
                    <xdr:col>33</xdr:col>
                    <xdr:colOff>9525</xdr:colOff>
                    <xdr:row>17</xdr:row>
                    <xdr:rowOff>200025</xdr:rowOff>
                  </from>
                  <to>
                    <xdr:col>33</xdr:col>
                    <xdr:colOff>209550</xdr:colOff>
                    <xdr:row>19</xdr:row>
                    <xdr:rowOff>9525</xdr:rowOff>
                  </to>
                </anchor>
              </controlPr>
            </control>
          </mc:Choice>
        </mc:AlternateContent>
        <mc:AlternateContent xmlns:mc="http://schemas.openxmlformats.org/markup-compatibility/2006">
          <mc:Choice Requires="x14">
            <control shapeId="17561" r:id="rId146" name="Check Box 2201">
              <controlPr defaultSize="0" autoFill="0" autoLine="0" autoPict="0" altText="">
                <anchor moveWithCells="1">
                  <from>
                    <xdr:col>33</xdr:col>
                    <xdr:colOff>9525</xdr:colOff>
                    <xdr:row>18</xdr:row>
                    <xdr:rowOff>190500</xdr:rowOff>
                  </from>
                  <to>
                    <xdr:col>33</xdr:col>
                    <xdr:colOff>209550</xdr:colOff>
                    <xdr:row>20</xdr:row>
                    <xdr:rowOff>0</xdr:rowOff>
                  </to>
                </anchor>
              </controlPr>
            </control>
          </mc:Choice>
        </mc:AlternateContent>
        <mc:AlternateContent xmlns:mc="http://schemas.openxmlformats.org/markup-compatibility/2006">
          <mc:Choice Requires="x14">
            <control shapeId="17562" r:id="rId147" name="Check Box 2202">
              <controlPr defaultSize="0" autoFill="0" autoLine="0" autoPict="0" altText="">
                <anchor moveWithCells="1">
                  <from>
                    <xdr:col>32</xdr:col>
                    <xdr:colOff>314325</xdr:colOff>
                    <xdr:row>19</xdr:row>
                    <xdr:rowOff>190500</xdr:rowOff>
                  </from>
                  <to>
                    <xdr:col>33</xdr:col>
                    <xdr:colOff>200025</xdr:colOff>
                    <xdr:row>21</xdr:row>
                    <xdr:rowOff>0</xdr:rowOff>
                  </to>
                </anchor>
              </controlPr>
            </control>
          </mc:Choice>
        </mc:AlternateContent>
        <mc:AlternateContent xmlns:mc="http://schemas.openxmlformats.org/markup-compatibility/2006">
          <mc:Choice Requires="x14">
            <control shapeId="11235" r:id="rId148" name="Check Box 2019">
              <controlPr defaultSize="0" autoFill="0" autoLine="0" autoPict="0" altText="">
                <anchor moveWithCells="1">
                  <from>
                    <xdr:col>10</xdr:col>
                    <xdr:colOff>228600</xdr:colOff>
                    <xdr:row>0</xdr:row>
                    <xdr:rowOff>1581150</xdr:rowOff>
                  </from>
                  <to>
                    <xdr:col>12</xdr:col>
                    <xdr:colOff>9525</xdr:colOff>
                    <xdr:row>2</xdr:row>
                    <xdr:rowOff>9525</xdr:rowOff>
                  </to>
                </anchor>
              </controlPr>
            </control>
          </mc:Choice>
        </mc:AlternateContent>
        <mc:AlternateContent xmlns:mc="http://schemas.openxmlformats.org/markup-compatibility/2006">
          <mc:Choice Requires="x14">
            <control shapeId="11258" r:id="rId149" name="Check Box 2042">
              <controlPr defaultSize="0" autoFill="0" autoLine="0" autoPict="0" altText="">
                <anchor moveWithCells="1">
                  <from>
                    <xdr:col>10</xdr:col>
                    <xdr:colOff>228600</xdr:colOff>
                    <xdr:row>1</xdr:row>
                    <xdr:rowOff>200025</xdr:rowOff>
                  </from>
                  <to>
                    <xdr:col>12</xdr:col>
                    <xdr:colOff>9525</xdr:colOff>
                    <xdr:row>3</xdr:row>
                    <xdr:rowOff>9525</xdr:rowOff>
                  </to>
                </anchor>
              </controlPr>
            </control>
          </mc:Choice>
        </mc:AlternateContent>
        <mc:AlternateContent xmlns:mc="http://schemas.openxmlformats.org/markup-compatibility/2006">
          <mc:Choice Requires="x14">
            <control shapeId="17422" r:id="rId150" name="Check Box 2062">
              <controlPr defaultSize="0" autoFill="0" autoLine="0" autoPict="0" altText="">
                <anchor moveWithCells="1">
                  <from>
                    <xdr:col>27</xdr:col>
                    <xdr:colOff>9525</xdr:colOff>
                    <xdr:row>0</xdr:row>
                    <xdr:rowOff>1581150</xdr:rowOff>
                  </from>
                  <to>
                    <xdr:col>27</xdr:col>
                    <xdr:colOff>209550</xdr:colOff>
                    <xdr:row>2</xdr:row>
                    <xdr:rowOff>9525</xdr:rowOff>
                  </to>
                </anchor>
              </controlPr>
            </control>
          </mc:Choice>
        </mc:AlternateContent>
        <mc:AlternateContent xmlns:mc="http://schemas.openxmlformats.org/markup-compatibility/2006">
          <mc:Choice Requires="x14">
            <control shapeId="17423" r:id="rId151" name="Check Box 2063">
              <controlPr defaultSize="0" autoFill="0" autoLine="0" autoPict="0" altText="">
                <anchor moveWithCells="1">
                  <from>
                    <xdr:col>27</xdr:col>
                    <xdr:colOff>9525</xdr:colOff>
                    <xdr:row>1</xdr:row>
                    <xdr:rowOff>200025</xdr:rowOff>
                  </from>
                  <to>
                    <xdr:col>27</xdr:col>
                    <xdr:colOff>209550</xdr:colOff>
                    <xdr:row>3</xdr:row>
                    <xdr:rowOff>9525</xdr:rowOff>
                  </to>
                </anchor>
              </controlPr>
            </control>
          </mc:Choice>
        </mc:AlternateContent>
        <mc:AlternateContent xmlns:mc="http://schemas.openxmlformats.org/markup-compatibility/2006">
          <mc:Choice Requires="x14">
            <control shapeId="17443" r:id="rId152" name="Check Box 2083">
              <controlPr defaultSize="0" autoFill="0" autoLine="0" autoPict="0" altText="">
                <anchor moveWithCells="1">
                  <from>
                    <xdr:col>26</xdr:col>
                    <xdr:colOff>47625</xdr:colOff>
                    <xdr:row>0</xdr:row>
                    <xdr:rowOff>1581150</xdr:rowOff>
                  </from>
                  <to>
                    <xdr:col>26</xdr:col>
                    <xdr:colOff>247650</xdr:colOff>
                    <xdr:row>2</xdr:row>
                    <xdr:rowOff>9525</xdr:rowOff>
                  </to>
                </anchor>
              </controlPr>
            </control>
          </mc:Choice>
        </mc:AlternateContent>
        <mc:AlternateContent xmlns:mc="http://schemas.openxmlformats.org/markup-compatibility/2006">
          <mc:Choice Requires="x14">
            <control shapeId="17444" r:id="rId153" name="Check Box 2084">
              <controlPr defaultSize="0" autoFill="0" autoLine="0" autoPict="0" altText="">
                <anchor moveWithCells="1">
                  <from>
                    <xdr:col>26</xdr:col>
                    <xdr:colOff>47625</xdr:colOff>
                    <xdr:row>1</xdr:row>
                    <xdr:rowOff>200025</xdr:rowOff>
                  </from>
                  <to>
                    <xdr:col>26</xdr:col>
                    <xdr:colOff>247650</xdr:colOff>
                    <xdr:row>3</xdr:row>
                    <xdr:rowOff>9525</xdr:rowOff>
                  </to>
                </anchor>
              </controlPr>
            </control>
          </mc:Choice>
        </mc:AlternateContent>
        <mc:AlternateContent xmlns:mc="http://schemas.openxmlformats.org/markup-compatibility/2006">
          <mc:Choice Requires="x14">
            <control shapeId="17463" r:id="rId154" name="Check Box 2103">
              <controlPr defaultSize="0" autoFill="0" autoLine="0" autoPict="0" altText="">
                <anchor moveWithCells="1">
                  <from>
                    <xdr:col>25</xdr:col>
                    <xdr:colOff>66675</xdr:colOff>
                    <xdr:row>0</xdr:row>
                    <xdr:rowOff>1581150</xdr:rowOff>
                  </from>
                  <to>
                    <xdr:col>25</xdr:col>
                    <xdr:colOff>266700</xdr:colOff>
                    <xdr:row>2</xdr:row>
                    <xdr:rowOff>9525</xdr:rowOff>
                  </to>
                </anchor>
              </controlPr>
            </control>
          </mc:Choice>
        </mc:AlternateContent>
        <mc:AlternateContent xmlns:mc="http://schemas.openxmlformats.org/markup-compatibility/2006">
          <mc:Choice Requires="x14">
            <control shapeId="17464" r:id="rId155" name="Check Box 2104">
              <controlPr defaultSize="0" autoFill="0" autoLine="0" autoPict="0" altText="">
                <anchor moveWithCells="1">
                  <from>
                    <xdr:col>25</xdr:col>
                    <xdr:colOff>66675</xdr:colOff>
                    <xdr:row>1</xdr:row>
                    <xdr:rowOff>200025</xdr:rowOff>
                  </from>
                  <to>
                    <xdr:col>25</xdr:col>
                    <xdr:colOff>266700</xdr:colOff>
                    <xdr:row>3</xdr:row>
                    <xdr:rowOff>9525</xdr:rowOff>
                  </to>
                </anchor>
              </controlPr>
            </control>
          </mc:Choice>
        </mc:AlternateContent>
        <mc:AlternateContent xmlns:mc="http://schemas.openxmlformats.org/markup-compatibility/2006">
          <mc:Choice Requires="x14">
            <control shapeId="17483" r:id="rId156" name="Check Box 2123">
              <controlPr defaultSize="0" autoFill="0" autoLine="0" autoPict="0" altText="">
                <anchor moveWithCells="1">
                  <from>
                    <xdr:col>30</xdr:col>
                    <xdr:colOff>95250</xdr:colOff>
                    <xdr:row>0</xdr:row>
                    <xdr:rowOff>1581150</xdr:rowOff>
                  </from>
                  <to>
                    <xdr:col>30</xdr:col>
                    <xdr:colOff>295275</xdr:colOff>
                    <xdr:row>2</xdr:row>
                    <xdr:rowOff>9525</xdr:rowOff>
                  </to>
                </anchor>
              </controlPr>
            </control>
          </mc:Choice>
        </mc:AlternateContent>
        <mc:AlternateContent xmlns:mc="http://schemas.openxmlformats.org/markup-compatibility/2006">
          <mc:Choice Requires="x14">
            <control shapeId="17484" r:id="rId157" name="Check Box 2124">
              <controlPr defaultSize="0" autoFill="0" autoLine="0" autoPict="0" altText="">
                <anchor moveWithCells="1">
                  <from>
                    <xdr:col>30</xdr:col>
                    <xdr:colOff>95250</xdr:colOff>
                    <xdr:row>1</xdr:row>
                    <xdr:rowOff>190500</xdr:rowOff>
                  </from>
                  <to>
                    <xdr:col>30</xdr:col>
                    <xdr:colOff>295275</xdr:colOff>
                    <xdr:row>3</xdr:row>
                    <xdr:rowOff>0</xdr:rowOff>
                  </to>
                </anchor>
              </controlPr>
            </control>
          </mc:Choice>
        </mc:AlternateContent>
        <mc:AlternateContent xmlns:mc="http://schemas.openxmlformats.org/markup-compatibility/2006">
          <mc:Choice Requires="x14">
            <control shapeId="17503" r:id="rId158" name="Check Box 2143">
              <controlPr defaultSize="0" autoFill="0" autoLine="0" autoPict="0" altText="">
                <anchor moveWithCells="1">
                  <from>
                    <xdr:col>31</xdr:col>
                    <xdr:colOff>47625</xdr:colOff>
                    <xdr:row>0</xdr:row>
                    <xdr:rowOff>1581150</xdr:rowOff>
                  </from>
                  <to>
                    <xdr:col>31</xdr:col>
                    <xdr:colOff>247650</xdr:colOff>
                    <xdr:row>2</xdr:row>
                    <xdr:rowOff>9525</xdr:rowOff>
                  </to>
                </anchor>
              </controlPr>
            </control>
          </mc:Choice>
        </mc:AlternateContent>
        <mc:AlternateContent xmlns:mc="http://schemas.openxmlformats.org/markup-compatibility/2006">
          <mc:Choice Requires="x14">
            <control shapeId="17504" r:id="rId159" name="Check Box 2144">
              <controlPr defaultSize="0" autoFill="0" autoLine="0" autoPict="0" altText="">
                <anchor moveWithCells="1">
                  <from>
                    <xdr:col>31</xdr:col>
                    <xdr:colOff>47625</xdr:colOff>
                    <xdr:row>1</xdr:row>
                    <xdr:rowOff>200025</xdr:rowOff>
                  </from>
                  <to>
                    <xdr:col>31</xdr:col>
                    <xdr:colOff>247650</xdr:colOff>
                    <xdr:row>3</xdr:row>
                    <xdr:rowOff>9525</xdr:rowOff>
                  </to>
                </anchor>
              </controlPr>
            </control>
          </mc:Choice>
        </mc:AlternateContent>
        <mc:AlternateContent xmlns:mc="http://schemas.openxmlformats.org/markup-compatibility/2006">
          <mc:Choice Requires="x14">
            <control shapeId="17523" r:id="rId160" name="Check Box 2163">
              <controlPr defaultSize="0" autoFill="0" autoLine="0" autoPict="0" altText="">
                <anchor moveWithCells="1">
                  <from>
                    <xdr:col>32</xdr:col>
                    <xdr:colOff>47625</xdr:colOff>
                    <xdr:row>0</xdr:row>
                    <xdr:rowOff>1581150</xdr:rowOff>
                  </from>
                  <to>
                    <xdr:col>32</xdr:col>
                    <xdr:colOff>247650</xdr:colOff>
                    <xdr:row>2</xdr:row>
                    <xdr:rowOff>9525</xdr:rowOff>
                  </to>
                </anchor>
              </controlPr>
            </control>
          </mc:Choice>
        </mc:AlternateContent>
        <mc:AlternateContent xmlns:mc="http://schemas.openxmlformats.org/markup-compatibility/2006">
          <mc:Choice Requires="x14">
            <control shapeId="17524" r:id="rId161" name="Check Box 2164">
              <controlPr defaultSize="0" autoFill="0" autoLine="0" autoPict="0" altText="">
                <anchor moveWithCells="1">
                  <from>
                    <xdr:col>32</xdr:col>
                    <xdr:colOff>47625</xdr:colOff>
                    <xdr:row>1</xdr:row>
                    <xdr:rowOff>200025</xdr:rowOff>
                  </from>
                  <to>
                    <xdr:col>32</xdr:col>
                    <xdr:colOff>247650</xdr:colOff>
                    <xdr:row>3</xdr:row>
                    <xdr:rowOff>9525</xdr:rowOff>
                  </to>
                </anchor>
              </controlPr>
            </control>
          </mc:Choice>
        </mc:AlternateContent>
        <mc:AlternateContent xmlns:mc="http://schemas.openxmlformats.org/markup-compatibility/2006">
          <mc:Choice Requires="x14">
            <control shapeId="17543" r:id="rId162" name="Check Box 2183">
              <controlPr defaultSize="0" autoFill="0" autoLine="0" autoPict="0" altText="">
                <anchor moveWithCells="1">
                  <from>
                    <xdr:col>33</xdr:col>
                    <xdr:colOff>9525</xdr:colOff>
                    <xdr:row>0</xdr:row>
                    <xdr:rowOff>1581150</xdr:rowOff>
                  </from>
                  <to>
                    <xdr:col>33</xdr:col>
                    <xdr:colOff>209550</xdr:colOff>
                    <xdr:row>2</xdr:row>
                    <xdr:rowOff>9525</xdr:rowOff>
                  </to>
                </anchor>
              </controlPr>
            </control>
          </mc:Choice>
        </mc:AlternateContent>
        <mc:AlternateContent xmlns:mc="http://schemas.openxmlformats.org/markup-compatibility/2006">
          <mc:Choice Requires="x14">
            <control shapeId="17544" r:id="rId163" name="Check Box 2184">
              <controlPr defaultSize="0" autoFill="0" autoLine="0" autoPict="0" altText="">
                <anchor moveWithCells="1">
                  <from>
                    <xdr:col>33</xdr:col>
                    <xdr:colOff>9525</xdr:colOff>
                    <xdr:row>1</xdr:row>
                    <xdr:rowOff>200025</xdr:rowOff>
                  </from>
                  <to>
                    <xdr:col>33</xdr:col>
                    <xdr:colOff>209550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H51"/>
  <sheetViews>
    <sheetView showGridLines="0" topLeftCell="A19" zoomScale="145" zoomScaleNormal="145" zoomScalePageLayoutView="73" workbookViewId="0">
      <selection activeCell="M31" sqref="M31"/>
    </sheetView>
  </sheetViews>
  <sheetFormatPr defaultColWidth="8.85546875" defaultRowHeight="12"/>
  <cols>
    <col min="1" max="1" width="13.7109375" style="13" customWidth="1"/>
    <col min="2" max="2" width="10" style="1" customWidth="1"/>
    <col min="3" max="3" width="11.85546875" style="1" customWidth="1"/>
    <col min="4" max="4" width="16.5703125" style="1" customWidth="1"/>
    <col min="5" max="5" width="13.5703125" style="1" customWidth="1"/>
    <col min="6" max="6" width="8.85546875" style="1" customWidth="1"/>
    <col min="7" max="7" width="1.85546875" style="1" customWidth="1"/>
    <col min="8" max="8" width="16.5703125" style="1" customWidth="1"/>
    <col min="9" max="16384" width="8.85546875" style="1"/>
  </cols>
  <sheetData>
    <row r="1" spans="1:8">
      <c r="A1" s="55"/>
      <c r="B1" s="57"/>
      <c r="C1" s="57"/>
      <c r="D1" s="57"/>
      <c r="E1" s="57"/>
      <c r="F1" s="57"/>
      <c r="G1" s="57"/>
      <c r="H1" s="57"/>
    </row>
    <row r="2" spans="1:8" ht="50.25" customHeight="1">
      <c r="A2" s="55"/>
      <c r="B2" s="79"/>
      <c r="C2" s="302" t="s">
        <v>185</v>
      </c>
      <c r="D2" s="302"/>
      <c r="E2" s="302"/>
      <c r="F2" s="302"/>
      <c r="G2" s="302"/>
      <c r="H2" s="302"/>
    </row>
    <row r="3" spans="1:8">
      <c r="A3" s="55"/>
      <c r="B3" s="56"/>
      <c r="C3" s="57"/>
      <c r="D3" s="57"/>
      <c r="E3" s="57"/>
      <c r="F3" s="57"/>
      <c r="G3" s="57"/>
      <c r="H3" s="57"/>
    </row>
    <row r="4" spans="1:8">
      <c r="A4" s="55"/>
      <c r="B4" s="56"/>
      <c r="C4" s="57"/>
      <c r="D4" s="57"/>
      <c r="E4" s="57"/>
      <c r="F4" s="57"/>
      <c r="G4" s="57"/>
      <c r="H4" s="57"/>
    </row>
    <row r="5" spans="1:8">
      <c r="A5" s="55"/>
      <c r="B5" s="58" t="s">
        <v>1</v>
      </c>
      <c r="C5" s="57"/>
      <c r="D5" s="57"/>
      <c r="E5" s="57" t="s">
        <v>199</v>
      </c>
      <c r="F5" s="57"/>
      <c r="G5" s="57"/>
      <c r="H5" s="59">
        <f>RamcovaSmlouva</f>
        <v>0</v>
      </c>
    </row>
    <row r="6" spans="1:8">
      <c r="A6" s="55"/>
      <c r="B6" s="60" t="s">
        <v>2</v>
      </c>
      <c r="C6" s="57"/>
      <c r="D6" s="57"/>
      <c r="E6" s="57"/>
      <c r="F6" s="57"/>
      <c r="G6" s="57"/>
      <c r="H6" s="57"/>
    </row>
    <row r="7" spans="1:8">
      <c r="A7" s="55"/>
      <c r="B7" s="61" t="s">
        <v>3</v>
      </c>
      <c r="C7" s="57"/>
      <c r="D7" s="57"/>
      <c r="E7" s="57"/>
      <c r="F7" s="57"/>
      <c r="G7" s="57"/>
      <c r="H7" s="57"/>
    </row>
    <row r="8" spans="1:8" ht="18" customHeight="1" thickBot="1">
      <c r="A8" s="62"/>
      <c r="B8" s="63"/>
      <c r="C8" s="63"/>
      <c r="D8" s="63"/>
      <c r="E8" s="63"/>
      <c r="F8" s="63"/>
      <c r="G8" s="63"/>
      <c r="H8" s="63"/>
    </row>
    <row r="9" spans="1:8">
      <c r="A9" s="55"/>
      <c r="B9" s="57"/>
      <c r="C9" s="57"/>
      <c r="D9" s="57"/>
      <c r="E9" s="57"/>
      <c r="F9" s="57"/>
      <c r="G9" s="57"/>
      <c r="H9" s="57"/>
    </row>
    <row r="10" spans="1:8">
      <c r="A10" s="55" t="s">
        <v>4</v>
      </c>
      <c r="B10" s="57" t="s">
        <v>5</v>
      </c>
      <c r="C10" s="57"/>
      <c r="D10" s="57"/>
      <c r="E10" s="64"/>
      <c r="F10" s="64"/>
      <c r="G10" s="303"/>
      <c r="H10" s="303"/>
    </row>
    <row r="11" spans="1:8">
      <c r="A11" s="55"/>
      <c r="B11" s="57" t="s">
        <v>6</v>
      </c>
      <c r="C11" s="57"/>
      <c r="D11" s="57"/>
      <c r="E11" s="64"/>
      <c r="F11" s="64"/>
      <c r="G11" s="303"/>
      <c r="H11" s="303"/>
    </row>
    <row r="12" spans="1:8">
      <c r="A12" s="55"/>
      <c r="B12" s="57" t="s">
        <v>7</v>
      </c>
      <c r="C12" s="57"/>
      <c r="D12" s="57"/>
      <c r="E12" s="64"/>
      <c r="F12" s="64"/>
      <c r="G12" s="303"/>
      <c r="H12" s="303"/>
    </row>
    <row r="13" spans="1:8">
      <c r="A13" s="55"/>
      <c r="B13" s="57" t="s">
        <v>8</v>
      </c>
      <c r="C13" s="57"/>
      <c r="D13" s="57"/>
      <c r="E13" s="57"/>
      <c r="F13" s="57"/>
      <c r="G13" s="57"/>
      <c r="H13" s="57"/>
    </row>
    <row r="14" spans="1:8">
      <c r="A14" s="55"/>
      <c r="B14" s="57" t="s">
        <v>9</v>
      </c>
      <c r="C14" s="57"/>
      <c r="D14" s="57"/>
      <c r="E14" s="57"/>
      <c r="F14" s="57"/>
      <c r="G14" s="57"/>
      <c r="H14" s="57"/>
    </row>
    <row r="15" spans="1:8" ht="22.5" customHeight="1">
      <c r="A15" s="65"/>
      <c r="B15" s="66"/>
      <c r="C15" s="66"/>
      <c r="D15" s="66"/>
      <c r="E15" s="66"/>
      <c r="F15" s="66"/>
      <c r="G15" s="66"/>
      <c r="H15" s="66"/>
    </row>
    <row r="16" spans="1:8" ht="14.45" customHeight="1">
      <c r="A16" s="55"/>
      <c r="B16" s="67"/>
      <c r="C16" s="67"/>
      <c r="D16" s="296">
        <f>'ÚČASTNICKÁ SMLOUVA'!C16</f>
        <v>0</v>
      </c>
      <c r="E16" s="297"/>
      <c r="F16" s="298"/>
      <c r="G16" s="67"/>
      <c r="H16" s="67"/>
    </row>
    <row r="17" spans="1:8" ht="14.45" customHeight="1">
      <c r="A17" s="55" t="s">
        <v>10</v>
      </c>
      <c r="B17" s="67" t="s">
        <v>15</v>
      </c>
      <c r="C17" s="67"/>
      <c r="D17" s="299"/>
      <c r="E17" s="300"/>
      <c r="F17" s="301"/>
      <c r="G17" s="68"/>
      <c r="H17" s="64"/>
    </row>
    <row r="18" spans="1:8">
      <c r="A18" s="55"/>
      <c r="B18" s="67" t="s">
        <v>271</v>
      </c>
      <c r="C18" s="67"/>
      <c r="D18" s="69">
        <f>JmenoPrijmeni</f>
        <v>0</v>
      </c>
      <c r="E18" s="70"/>
      <c r="F18" s="68"/>
      <c r="G18" s="71"/>
      <c r="H18" s="64"/>
    </row>
    <row r="19" spans="1:8" ht="14.45" customHeight="1">
      <c r="A19" s="55"/>
      <c r="B19" s="67" t="s">
        <v>16</v>
      </c>
      <c r="C19" s="67"/>
      <c r="D19" s="72">
        <f>IcZajemce</f>
        <v>0</v>
      </c>
      <c r="E19" s="70"/>
      <c r="F19" s="70"/>
      <c r="G19" s="68"/>
      <c r="H19" s="57"/>
    </row>
    <row r="20" spans="1:8">
      <c r="A20" s="55"/>
      <c r="B20" s="304"/>
      <c r="C20" s="304"/>
      <c r="D20" s="67"/>
      <c r="E20" s="70"/>
      <c r="F20" s="70"/>
      <c r="G20" s="68"/>
      <c r="H20" s="68"/>
    </row>
    <row r="21" spans="1:8" ht="27.75" customHeight="1">
      <c r="A21" s="65"/>
      <c r="B21" s="52"/>
      <c r="C21" s="73"/>
      <c r="D21" s="73"/>
      <c r="E21" s="73"/>
      <c r="F21" s="73"/>
      <c r="G21" s="73"/>
      <c r="H21" s="73"/>
    </row>
    <row r="22" spans="1:8" ht="22.5" customHeight="1">
      <c r="A22" s="74" t="s">
        <v>186</v>
      </c>
      <c r="B22" s="305" t="s">
        <v>282</v>
      </c>
      <c r="C22" s="305"/>
      <c r="D22" s="305"/>
      <c r="E22" s="305"/>
      <c r="F22" s="305"/>
      <c r="G22" s="305"/>
      <c r="H22" s="305"/>
    </row>
    <row r="23" spans="1:8" ht="11.45" customHeight="1">
      <c r="A23" s="75"/>
      <c r="B23" s="305"/>
      <c r="C23" s="305"/>
      <c r="D23" s="305"/>
      <c r="E23" s="305"/>
      <c r="F23" s="305"/>
      <c r="G23" s="305"/>
      <c r="H23" s="305"/>
    </row>
    <row r="24" spans="1:8" ht="11.45" customHeight="1">
      <c r="A24" s="75"/>
      <c r="B24" s="305" t="s">
        <v>283</v>
      </c>
      <c r="C24" s="305"/>
      <c r="D24" s="305"/>
      <c r="E24" s="305"/>
      <c r="F24" s="305"/>
      <c r="G24" s="305"/>
      <c r="H24" s="305"/>
    </row>
    <row r="25" spans="1:8" ht="11.45" customHeight="1">
      <c r="A25" s="75"/>
      <c r="B25" s="305"/>
      <c r="C25" s="305"/>
      <c r="D25" s="305"/>
      <c r="E25" s="305"/>
      <c r="F25" s="305"/>
      <c r="G25" s="305"/>
      <c r="H25" s="305"/>
    </row>
    <row r="26" spans="1:8">
      <c r="A26" s="55"/>
      <c r="B26" s="305"/>
      <c r="C26" s="305"/>
      <c r="D26" s="305"/>
      <c r="E26" s="305"/>
      <c r="F26" s="305"/>
      <c r="G26" s="305"/>
      <c r="H26" s="305"/>
    </row>
    <row r="27" spans="1:8" ht="57" customHeight="1">
      <c r="A27" s="55"/>
      <c r="B27" s="305"/>
      <c r="C27" s="305"/>
      <c r="D27" s="305"/>
      <c r="E27" s="305"/>
      <c r="F27" s="305"/>
      <c r="G27" s="305"/>
      <c r="H27" s="305"/>
    </row>
    <row r="28" spans="1:8" ht="57" customHeight="1">
      <c r="A28" s="55"/>
      <c r="B28" s="305" t="s">
        <v>284</v>
      </c>
      <c r="C28" s="305"/>
      <c r="D28" s="305"/>
      <c r="E28" s="305"/>
      <c r="F28" s="305"/>
      <c r="G28" s="305"/>
      <c r="H28" s="305"/>
    </row>
    <row r="29" spans="1:8" ht="30.75" customHeight="1">
      <c r="A29" s="55"/>
      <c r="B29" s="76"/>
      <c r="C29" s="76"/>
      <c r="D29" s="76"/>
      <c r="E29" s="77"/>
      <c r="F29" s="77"/>
      <c r="G29" s="77"/>
      <c r="H29" s="77"/>
    </row>
    <row r="30" spans="1:8">
      <c r="A30" s="55" t="s">
        <v>162</v>
      </c>
      <c r="B30" s="57" t="s">
        <v>161</v>
      </c>
      <c r="C30" s="96" t="str">
        <f>IF(DatumPodpisu=0,"",DatumPodpisu)</f>
        <v/>
      </c>
      <c r="D30" s="57"/>
      <c r="E30" s="57"/>
      <c r="F30" s="57"/>
      <c r="G30" s="57"/>
      <c r="H30" s="57"/>
    </row>
    <row r="31" spans="1:8">
      <c r="A31" s="55"/>
      <c r="B31" s="64"/>
      <c r="C31" s="64"/>
      <c r="D31" s="64"/>
      <c r="E31" s="64"/>
      <c r="F31" s="64"/>
      <c r="G31" s="64"/>
      <c r="H31" s="64"/>
    </row>
    <row r="32" spans="1:8">
      <c r="B32" s="50"/>
      <c r="C32" s="50"/>
      <c r="D32" s="50"/>
      <c r="E32" s="50"/>
      <c r="F32" s="95"/>
      <c r="G32" s="50"/>
      <c r="H32" s="50"/>
    </row>
    <row r="33" spans="1:8">
      <c r="B33" s="50"/>
      <c r="C33" s="50"/>
      <c r="D33" s="50"/>
      <c r="E33" s="50"/>
      <c r="F33" s="50"/>
      <c r="G33" s="50"/>
      <c r="H33" s="50"/>
    </row>
    <row r="34" spans="1:8">
      <c r="B34" s="50"/>
      <c r="C34" s="50"/>
      <c r="D34" s="50"/>
      <c r="E34" s="50"/>
      <c r="F34" s="50"/>
      <c r="G34" s="50"/>
      <c r="H34" s="50"/>
    </row>
    <row r="35" spans="1:8">
      <c r="B35" s="50"/>
      <c r="C35" s="50"/>
      <c r="D35" s="50"/>
      <c r="E35" s="50"/>
      <c r="F35" s="50"/>
      <c r="G35" s="50"/>
      <c r="H35" s="50"/>
    </row>
    <row r="36" spans="1:8">
      <c r="B36" s="50"/>
      <c r="C36" s="50"/>
      <c r="D36" s="50"/>
      <c r="E36" s="50"/>
      <c r="F36" s="50"/>
      <c r="G36" s="50"/>
      <c r="H36" s="50"/>
    </row>
    <row r="37" spans="1:8" ht="11.45" customHeight="1">
      <c r="B37" s="35"/>
      <c r="C37" s="35"/>
      <c r="D37" s="35"/>
      <c r="E37" s="11"/>
      <c r="F37" s="11"/>
      <c r="G37" s="11"/>
      <c r="H37" s="11"/>
    </row>
    <row r="38" spans="1:8">
      <c r="B38" s="35"/>
      <c r="C38" s="35"/>
      <c r="D38" s="35"/>
      <c r="E38" s="99"/>
      <c r="F38" s="11"/>
      <c r="G38" s="11"/>
      <c r="H38" s="11"/>
    </row>
    <row r="39" spans="1:8">
      <c r="B39" s="35"/>
      <c r="C39" s="35"/>
      <c r="D39" s="35"/>
      <c r="E39" s="11"/>
      <c r="F39" s="11"/>
      <c r="G39" s="11"/>
      <c r="H39" s="11"/>
    </row>
    <row r="40" spans="1:8">
      <c r="B40" s="35"/>
      <c r="C40" s="35"/>
      <c r="D40" s="35"/>
      <c r="E40" s="99"/>
      <c r="F40" s="11"/>
      <c r="G40" s="11"/>
      <c r="H40" s="11"/>
    </row>
    <row r="41" spans="1:8">
      <c r="A41" s="41" t="s">
        <v>156</v>
      </c>
      <c r="B41" s="53"/>
      <c r="C41" s="53"/>
      <c r="D41" s="53"/>
      <c r="E41" s="11"/>
      <c r="F41" s="11"/>
      <c r="G41" s="11"/>
      <c r="H41" s="11"/>
    </row>
    <row r="42" spans="1:8" ht="14.45" customHeight="1">
      <c r="A42" s="19"/>
      <c r="B42"/>
      <c r="C42"/>
      <c r="D42"/>
      <c r="E42"/>
      <c r="F42"/>
      <c r="G42"/>
      <c r="H42"/>
    </row>
    <row r="43" spans="1:8" ht="14.45" customHeight="1">
      <c r="A43" s="19"/>
      <c r="B43"/>
      <c r="C43"/>
      <c r="D43"/>
      <c r="E43"/>
      <c r="F43"/>
      <c r="G43"/>
      <c r="H43"/>
    </row>
    <row r="44" spans="1:8" ht="27.75" customHeight="1">
      <c r="A44" s="20"/>
      <c r="B44"/>
      <c r="C44" s="295"/>
      <c r="D44" s="295"/>
      <c r="E44" s="295"/>
      <c r="F44" s="295"/>
      <c r="G44"/>
      <c r="H44"/>
    </row>
    <row r="45" spans="1:8" ht="15">
      <c r="A45" s="20"/>
      <c r="B45"/>
      <c r="C45"/>
      <c r="D45"/>
      <c r="E45"/>
      <c r="F45"/>
      <c r="G45"/>
      <c r="H45"/>
    </row>
    <row r="46" spans="1:8" ht="15">
      <c r="A46" s="21"/>
      <c r="B46"/>
      <c r="C46"/>
      <c r="D46"/>
      <c r="E46"/>
      <c r="F46"/>
      <c r="G46"/>
      <c r="H46"/>
    </row>
    <row r="47" spans="1:8" ht="15">
      <c r="A47" s="20"/>
      <c r="B47"/>
      <c r="C47"/>
      <c r="D47"/>
      <c r="E47"/>
      <c r="F47"/>
      <c r="G47"/>
      <c r="H47"/>
    </row>
    <row r="48" spans="1:8" ht="15">
      <c r="A48" s="21"/>
      <c r="B48"/>
      <c r="C48"/>
      <c r="D48"/>
      <c r="E48"/>
      <c r="F48"/>
      <c r="G48"/>
      <c r="H48"/>
    </row>
    <row r="49" spans="1:8" ht="15">
      <c r="A49" s="22"/>
      <c r="B49"/>
      <c r="C49"/>
      <c r="D49"/>
      <c r="E49"/>
      <c r="F49"/>
      <c r="G49"/>
      <c r="H49"/>
    </row>
    <row r="50" spans="1:8" ht="15">
      <c r="A50" s="19"/>
      <c r="B50"/>
      <c r="C50"/>
      <c r="D50"/>
      <c r="E50"/>
      <c r="F50"/>
      <c r="G50"/>
      <c r="H50"/>
    </row>
    <row r="51" spans="1:8" ht="15">
      <c r="A51" s="19"/>
      <c r="B51"/>
      <c r="C51"/>
      <c r="D51"/>
      <c r="E51"/>
      <c r="F51"/>
      <c r="G51"/>
      <c r="H51"/>
    </row>
  </sheetData>
  <sheetProtection algorithmName="SHA-512" hashValue="hHiQ6iU3J1ROx5C58DANOgvyhqkxVDxXW+kuMqKE2Qq1P5KQmh93YwOhSVYLlS1WgUjqbHz9qXVKX2dhDR+0WA==" saltValue="Eai7Jpr/Mq60HYEnNenL5w==" spinCount="100000" sheet="1" objects="1" scenarios="1"/>
  <mergeCells count="10">
    <mergeCell ref="C44:F44"/>
    <mergeCell ref="D16:F17"/>
    <mergeCell ref="C2:H2"/>
    <mergeCell ref="G10:H10"/>
    <mergeCell ref="G11:H11"/>
    <mergeCell ref="G12:H12"/>
    <mergeCell ref="B20:C20"/>
    <mergeCell ref="B22:H23"/>
    <mergeCell ref="B24:H27"/>
    <mergeCell ref="B28:H28"/>
  </mergeCells>
  <conditionalFormatting sqref="D18:D19 D16">
    <cfRule type="cellIs" dxfId="4" priority="3" operator="equal">
      <formula>0</formula>
    </cfRule>
  </conditionalFormatting>
  <conditionalFormatting sqref="H5">
    <cfRule type="cellIs" dxfId="3" priority="2" operator="equal">
      <formula>0</formula>
    </cfRule>
  </conditionalFormatting>
  <dataValidations xWindow="301" yWindow="707" count="2">
    <dataValidation allowBlank="1" showInputMessage="1" showErrorMessage="1" prompt="Vložte ve formátu dd.mm.rrrr" sqref="C30" xr:uid="{00000000-0002-0000-0500-000000000000}"/>
    <dataValidation type="whole" allowBlank="1" showErrorMessage="1" error="Zadejte prosím 5ti místné číslo PSČ " sqref="G19" xr:uid="{00000000-0002-0000-0500-000001000000}">
      <formula1>0</formula1>
      <formula2>99999</formula2>
    </dataValidation>
  </dataValidations>
  <hyperlinks>
    <hyperlink ref="B6" r:id="rId1" display="mailto:business@t-mobile.cz" xr:uid="{00000000-0004-0000-0500-000000000000}"/>
    <hyperlink ref="B7" r:id="rId2" display="http://www.t-mobile.cz/" xr:uid="{00000000-0004-0000-0500-000001000000}"/>
  </hyperlinks>
  <pageMargins left="0.39370078740157483" right="0.39370078740157483" top="0.31496062992125984" bottom="0.43307086614173229" header="0.31496062992125984" footer="0.31496062992125984"/>
  <pageSetup paperSize="9" orientation="portrait" r:id="rId3"/>
  <headerFooter differentFirst="1">
    <oddFooter>&amp;RStrana&amp;P/&amp;N</oddFooter>
    <firstFooter>&amp;L&amp;K00-043formulář verze 2.1, platný od 1.12.2020&amp;C&amp;K00-042Strana&amp;P/&amp;N&amp;R&amp;KFF0000Symbol * označuje povinné pole</first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9999"/>
    <pageSetUpPr fitToPage="1"/>
  </sheetPr>
  <dimension ref="A1:J27"/>
  <sheetViews>
    <sheetView zoomScaleNormal="100" workbookViewId="0">
      <selection activeCell="G28" sqref="G28"/>
    </sheetView>
  </sheetViews>
  <sheetFormatPr defaultColWidth="8.85546875" defaultRowHeight="15"/>
  <cols>
    <col min="1" max="1" width="19.28515625" style="79" customWidth="1"/>
    <col min="2" max="2" width="19.85546875" style="79" customWidth="1"/>
    <col min="3" max="3" width="24" style="79" customWidth="1"/>
    <col min="4" max="4" width="8.85546875" style="79"/>
    <col min="5" max="5" width="67.28515625" style="79" customWidth="1"/>
    <col min="6" max="16384" width="8.85546875" style="79"/>
  </cols>
  <sheetData>
    <row r="1" spans="1:10" s="78" customFormat="1" ht="17.25" customHeight="1">
      <c r="A1" s="78" t="s">
        <v>187</v>
      </c>
      <c r="E1" s="306" t="s">
        <v>344</v>
      </c>
    </row>
    <row r="2" spans="1:10">
      <c r="C2" s="57"/>
      <c r="E2" s="306"/>
    </row>
    <row r="3" spans="1:10">
      <c r="A3" s="57" t="s">
        <v>199</v>
      </c>
      <c r="B3" s="80">
        <f>RamcovaSmlouva</f>
        <v>0</v>
      </c>
      <c r="E3" s="306"/>
    </row>
    <row r="4" spans="1:10">
      <c r="E4" s="306"/>
    </row>
    <row r="5" spans="1:10">
      <c r="A5" s="79" t="s">
        <v>188</v>
      </c>
      <c r="E5" s="306"/>
    </row>
    <row r="6" spans="1:10">
      <c r="A6" s="160" t="s">
        <v>189</v>
      </c>
      <c r="B6" s="160" t="s">
        <v>285</v>
      </c>
      <c r="C6" s="160" t="s">
        <v>190</v>
      </c>
    </row>
    <row r="7" spans="1:10">
      <c r="A7" s="162" t="str">
        <f>IFERROR(VLOOKUP(ROW(A7)-ROW($A$6),helpsheet!$AO$2:$AP$21,2,FALSE),"")</f>
        <v/>
      </c>
      <c r="B7" s="161"/>
      <c r="C7" s="170"/>
      <c r="D7" s="164" t="str">
        <f>IF(A7="","",IF(COUNTIF($A$7:$A$27,A7)&gt;1,"Duplicitně zadané telefonní číslo v Příloze č.1, opravte, prosím, zadání!","")&amp;IF(B7="","Vyplňte prosím ještě OKU / ČVOP! ","")&amp;IF(AND(C7="",IFERROR(VLOOKUP(A7,'Seznam účastnických smluv'!$D$2:$F$21,3,FALSE),1)=0,IFERROR(VLOOKUP(A7,'Seznam účastnických smluv'!$D$2:$G$21,4,FALSE),"")&lt;&gt;"EL"),"Vyplňte datum přenesení čísla, můžete vyplnit i slovy (co nejdříve), poté bude číslo přenesené 2 pracovní dny po doručení zásilky! ","")&amp;IF(A7=0,"Vyplňte, prosím, přenášené telefonní číslo u objednávky typu P (přenesení čísla) na záložce Seznam účastnických smluv ",""))</f>
        <v/>
      </c>
      <c r="E7" s="163"/>
    </row>
    <row r="8" spans="1:10">
      <c r="A8" s="162" t="str">
        <f>IFERROR(VLOOKUP(ROW(A8)-ROW($A$6),helpsheet!$AO$2:$AP$21,2,FALSE),"")</f>
        <v/>
      </c>
      <c r="B8" s="161"/>
      <c r="C8" s="170"/>
      <c r="D8" s="164" t="str">
        <f>IF(A8="","",IF(COUNTIF($A$7:$A$27,A8)&gt;1,"Duplicitně zadané telefonní číslo v Příloze č.1, opravte, prosím, zadání!","")&amp;IF(B8="","Vyplňte prosím ještě OKU / ČVOP! ","")&amp;IF(AND(C8="",IFERROR(VLOOKUP(A8,'Seznam účastnických smluv'!$D$2:$F$21,3,FALSE),1)=0,IFERROR(VLOOKUP(A8,'Seznam účastnických smluv'!$D$2:$G$21,4,FALSE),"")&lt;&gt;"EL"),"Vyplňte datum přenesení čísla, můžete vyplnit i slovy (co nejdříve), poté bude číslo přenesené 2 pracovní dny po doručení zásilky! ","")&amp;IF(A8=0,"Vyplňte, prosím, přenášené telefonní číslo u objednávky typu P (přenesení čísla) na záložce Seznam účastnických smluv ",""))</f>
        <v/>
      </c>
    </row>
    <row r="9" spans="1:10">
      <c r="A9" s="162" t="str">
        <f>IFERROR(VLOOKUP(ROW(A9)-ROW($A$6),helpsheet!$AO$2:$AP$21,2,FALSE),"")</f>
        <v/>
      </c>
      <c r="B9" s="161"/>
      <c r="C9" s="170"/>
      <c r="D9" s="164" t="str">
        <f>IF(A9="","",IF(COUNTIF($A$7:$A$27,A9)&gt;1,"Duplicitně zadané telefonní číslo v Příloze č.1, opravte, prosím, zadání!","")&amp;IF(B9="","Vyplňte prosím ještě OKU / ČVOP! ","")&amp;IF(AND(C9="",IFERROR(VLOOKUP(A9,'Seznam účastnických smluv'!$D$2:$F$21,3,FALSE),1)=0,IFERROR(VLOOKUP(A9,'Seznam účastnických smluv'!$D$2:$G$21,4,FALSE),"")&lt;&gt;"EL"),"Vyplňte datum přenesení čísla, můžete vyplnit i slovy (co nejdříve), poté bude číslo přenesené 2 pracovní dny po doručení zásilky! ","")&amp;IF(A9=0,"Vyplňte, prosím, přenášené telefonní číslo u objednávky typu P (přenesení čísla) na záložce Seznam účastnických smluv ",""))</f>
        <v/>
      </c>
    </row>
    <row r="10" spans="1:10">
      <c r="A10" s="162" t="str">
        <f>IFERROR(VLOOKUP(ROW(A10)-ROW($A$6),helpsheet!$AO$2:$AP$21,2,FALSE),"")</f>
        <v/>
      </c>
      <c r="B10" s="161"/>
      <c r="C10" s="170"/>
      <c r="D10" s="164" t="str">
        <f>IF(A10="","",IF(COUNTIF($A$7:$A$27,A10)&gt;1,"Duplicitně zadané telefonní číslo v Příloze č.1, opravte, prosím, zadání!","")&amp;IF(B10="","Vyplňte prosím ještě OKU / ČVOP! ","")&amp;IF(AND(C10="",IFERROR(VLOOKUP(A10,'Seznam účastnických smluv'!$D$2:$F$21,3,FALSE),1)=0,IFERROR(VLOOKUP(A10,'Seznam účastnických smluv'!$D$2:$G$21,4,FALSE),"")&lt;&gt;"EL"),"Vyplňte datum přenesení čísla, můžete vyplnit i slovy (co nejdříve), poté bude číslo přenesené 2 pracovní dny po doručení zásilky! ","")&amp;IF(A10=0,"Vyplňte, prosím, přenášené telefonní číslo u objednávky typu P (přenesení čísla) na záložce Seznam účastnických smluv ",""))</f>
        <v/>
      </c>
    </row>
    <row r="11" spans="1:10">
      <c r="A11" s="162" t="str">
        <f>IFERROR(VLOOKUP(ROW(A11)-ROW($A$6),helpsheet!$AO$2:$AP$21,2,FALSE),"")</f>
        <v/>
      </c>
      <c r="B11" s="161"/>
      <c r="C11" s="170"/>
      <c r="D11" s="164" t="str">
        <f>IF(A11="","",IF(COUNTIF($A$7:$A$27,A11)&gt;1,"Duplicitně zadané telefonní číslo v Příloze č.1, opravte, prosím, zadání!","")&amp;IF(B11="","Vyplňte prosím ještě OKU / ČVOP! ","")&amp;IF(AND(C11="",IFERROR(VLOOKUP(A11,'Seznam účastnických smluv'!$D$2:$F$21,3,FALSE),1)=0,IFERROR(VLOOKUP(A11,'Seznam účastnických smluv'!$D$2:$G$21,4,FALSE),"")&lt;&gt;"EL"),"Vyplňte datum přenesení čísla, můžete vyplnit i slovy (co nejdříve), poté bude číslo přenesené 2 pracovní dny po doručení zásilky! ","")&amp;IF(A11=0,"Vyplňte, prosím, přenášené telefonní číslo u objednávky typu P (přenesení čísla) na záložce Seznam účastnických smluv ",""))</f>
        <v/>
      </c>
      <c r="J11" s="163"/>
    </row>
    <row r="12" spans="1:10">
      <c r="A12" s="162" t="str">
        <f>IFERROR(VLOOKUP(ROW(A12)-ROW($A$6),helpsheet!$AO$2:$AP$21,2,FALSE),"")</f>
        <v/>
      </c>
      <c r="B12" s="161"/>
      <c r="C12" s="170"/>
      <c r="D12" s="164" t="str">
        <f>IF(A12="","",IF(COUNTIF($A$7:$A$27,A12)&gt;1,"Duplicitně zadané telefonní číslo v Příloze č.1, opravte, prosím, zadání!","")&amp;IF(B12="","Vyplňte prosím ještě OKU / ČVOP! ","")&amp;IF(AND(C12="",IFERROR(VLOOKUP(A12,'Seznam účastnických smluv'!$D$2:$F$21,3,FALSE),1)=0,IFERROR(VLOOKUP(A12,'Seznam účastnických smluv'!$D$2:$G$21,4,FALSE),"")&lt;&gt;"EL"),"Vyplňte datum přenesení čísla, můžete vyplnit i slovy (co nejdříve), poté bude číslo přenesené 2 pracovní dny po doručení zásilky! ","")&amp;IF(A12=0,"Vyplňte, prosím, přenášené telefonní číslo u objednávky typu P (přenesení čísla) na záložce Seznam účastnických smluv ",""))</f>
        <v/>
      </c>
    </row>
    <row r="13" spans="1:10">
      <c r="A13" s="162" t="str">
        <f>IFERROR(VLOOKUP(ROW(A13)-ROW($A$6),helpsheet!$AO$2:$AP$21,2,FALSE),"")</f>
        <v/>
      </c>
      <c r="B13" s="161"/>
      <c r="C13" s="170"/>
      <c r="D13" s="164" t="str">
        <f>IF(A13="","",IF(COUNTIF($A$7:$A$27,A13)&gt;1,"Duplicitně zadané telefonní číslo v Příloze č.1, opravte, prosím, zadání!","")&amp;IF(B13="","Vyplňte prosím ještě OKU / ČVOP! ","")&amp;IF(AND(C13="",IFERROR(VLOOKUP(A13,'Seznam účastnických smluv'!$D$2:$F$21,3,FALSE),1)=0,IFERROR(VLOOKUP(A13,'Seznam účastnických smluv'!$D$2:$G$21,4,FALSE),"")&lt;&gt;"EL"),"Vyplňte datum přenesení čísla, můžete vyplnit i slovy (co nejdříve), poté bude číslo přenesené 2 pracovní dny po doručení zásilky! ","")&amp;IF(A13=0,"Vyplňte, prosím, přenášené telefonní číslo u objednávky typu P (přenesení čísla) na záložce Seznam účastnických smluv ",""))</f>
        <v/>
      </c>
    </row>
    <row r="14" spans="1:10">
      <c r="A14" s="162" t="str">
        <f>IFERROR(VLOOKUP(ROW(A14)-ROW($A$6),helpsheet!$AO$2:$AP$21,2,FALSE),"")</f>
        <v/>
      </c>
      <c r="B14" s="161"/>
      <c r="C14" s="170"/>
      <c r="D14" s="164" t="str">
        <f>IF(A14="","",IF(COUNTIF($A$7:$A$27,A14)&gt;1,"Duplicitně zadané telefonní číslo v Příloze č.1, opravte, prosím, zadání!","")&amp;IF(B14="","Vyplňte prosím ještě OKU / ČVOP! ","")&amp;IF(AND(C14="",IFERROR(VLOOKUP(A14,'Seznam účastnických smluv'!$D$2:$F$21,3,FALSE),1)=0,IFERROR(VLOOKUP(A14,'Seznam účastnických smluv'!$D$2:$G$21,4,FALSE),"")&lt;&gt;"EL"),"Vyplňte datum přenesení čísla, můžete vyplnit i slovy (co nejdříve), poté bude číslo přenesené 2 pracovní dny po doručení zásilky! ","")&amp;IF(A14=0,"Vyplňte, prosím, přenášené telefonní číslo u objednávky typu P (přenesení čísla) na záložce Seznam účastnických smluv ",""))</f>
        <v/>
      </c>
    </row>
    <row r="15" spans="1:10">
      <c r="A15" s="162" t="str">
        <f>IFERROR(VLOOKUP(ROW(A15)-ROW($A$6),helpsheet!$AO$2:$AP$21,2,FALSE),"")</f>
        <v/>
      </c>
      <c r="B15" s="161"/>
      <c r="C15" s="170"/>
      <c r="D15" s="164" t="str">
        <f>IF(A15="","",IF(COUNTIF($A$7:$A$27,A15)&gt;1,"Duplicitně zadané telefonní číslo v Příloze č.1, opravte, prosím, zadání!","")&amp;IF(B15="","Vyplňte prosím ještě OKU / ČVOP! ","")&amp;IF(AND(C15="",IFERROR(VLOOKUP(A15,'Seznam účastnických smluv'!$D$2:$F$21,3,FALSE),1)=0,IFERROR(VLOOKUP(A15,'Seznam účastnických smluv'!$D$2:$G$21,4,FALSE),"")&lt;&gt;"EL"),"Vyplňte datum přenesení čísla, můžete vyplnit i slovy (co nejdříve), poté bude číslo přenesené 2 pracovní dny po doručení zásilky! ","")&amp;IF(A15=0,"Vyplňte, prosím, přenášené telefonní číslo u objednávky typu P (přenesení čísla) na záložce Seznam účastnických smluv ",""))</f>
        <v/>
      </c>
    </row>
    <row r="16" spans="1:10">
      <c r="A16" s="162" t="str">
        <f>IFERROR(VLOOKUP(ROW(A16)-ROW($A$6),helpsheet!$AO$2:$AP$21,2,FALSE),"")</f>
        <v/>
      </c>
      <c r="B16" s="161"/>
      <c r="C16" s="170"/>
      <c r="D16" s="164" t="str">
        <f>IF(A16="","",IF(COUNTIF($A$7:$A$27,A16)&gt;1,"Duplicitně zadané telefonní číslo v Příloze č.1, opravte, prosím, zadání!","")&amp;IF(B16="","Vyplňte prosím ještě OKU / ČVOP! ","")&amp;IF(AND(C16="",IFERROR(VLOOKUP(A16,'Seznam účastnických smluv'!$D$2:$F$21,3,FALSE),1)=0,IFERROR(VLOOKUP(A16,'Seznam účastnických smluv'!$D$2:$G$21,4,FALSE),"")&lt;&gt;"EL"),"Vyplňte datum přenesení čísla, můžete vyplnit i slovy (co nejdříve), poté bude číslo přenesené 2 pracovní dny po doručení zásilky! ","")&amp;IF(A16=0,"Vyplňte, prosím, přenášené telefonní číslo u objednávky typu P (přenesení čísla) na záložce Seznam účastnických smluv ",""))</f>
        <v/>
      </c>
    </row>
    <row r="17" spans="1:4">
      <c r="A17" s="162" t="str">
        <f>IFERROR(VLOOKUP(ROW(A17)-ROW($A$6),helpsheet!$AO$2:$AP$21,2,FALSE),"")</f>
        <v/>
      </c>
      <c r="B17" s="161"/>
      <c r="C17" s="170"/>
      <c r="D17" s="164" t="str">
        <f>IF(A17="","",IF(COUNTIF($A$7:$A$27,A17)&gt;1,"Duplicitně zadané telefonní číslo v Příloze č.1, opravte, prosím, zadání!","")&amp;IF(B17="","Vyplňte prosím ještě OKU / ČVOP! ","")&amp;IF(AND(C17="",IFERROR(VLOOKUP(A17,'Seznam účastnických smluv'!$D$2:$F$21,3,FALSE),1)=0,IFERROR(VLOOKUP(A17,'Seznam účastnických smluv'!$D$2:$G$21,4,FALSE),"")&lt;&gt;"EL"),"Vyplňte datum přenesení čísla, můžete vyplnit i slovy (co nejdříve), poté bude číslo přenesené 2 pracovní dny po doručení zásilky! ","")&amp;IF(A17=0,"Vyplňte, prosím, přenášené telefonní číslo u objednávky typu P (přenesení čísla) na záložce Seznam účastnických smluv ",""))</f>
        <v/>
      </c>
    </row>
    <row r="18" spans="1:4">
      <c r="A18" s="162" t="str">
        <f>IFERROR(VLOOKUP(ROW(A18)-ROW($A$6),helpsheet!$AO$2:$AP$21,2,FALSE),"")</f>
        <v/>
      </c>
      <c r="B18" s="161"/>
      <c r="C18" s="170"/>
      <c r="D18" s="164" t="str">
        <f>IF(A18="","",IF(COUNTIF($A$7:$A$27,A18)&gt;1,"Duplicitně zadané telefonní číslo v Příloze č.1, opravte, prosím, zadání!","")&amp;IF(B18="","Vyplňte prosím ještě OKU / ČVOP! ","")&amp;IF(AND(C18="",IFERROR(VLOOKUP(A18,'Seznam účastnických smluv'!$D$2:$F$21,3,FALSE),1)=0,IFERROR(VLOOKUP(A18,'Seznam účastnických smluv'!$D$2:$G$21,4,FALSE),"")&lt;&gt;"EL"),"Vyplňte datum přenesení čísla, můžete vyplnit i slovy (co nejdříve), poté bude číslo přenesené 2 pracovní dny po doručení zásilky! ","")&amp;IF(A18=0,"Vyplňte, prosím, přenášené telefonní číslo u objednávky typu P (přenesení čísla) na záložce Seznam účastnických smluv ",""))</f>
        <v/>
      </c>
    </row>
    <row r="19" spans="1:4">
      <c r="A19" s="162" t="str">
        <f>IFERROR(VLOOKUP(ROW(A19)-ROW($A$6),helpsheet!$AO$2:$AP$21,2,FALSE),"")</f>
        <v/>
      </c>
      <c r="B19" s="161"/>
      <c r="C19" s="170"/>
      <c r="D19" s="164" t="str">
        <f>IF(A19="","",IF(COUNTIF($A$7:$A$27,A19)&gt;1,"Duplicitně zadané telefonní číslo v Příloze č.1, opravte, prosím, zadání!","")&amp;IF(B19="","Vyplňte prosím ještě OKU / ČVOP! ","")&amp;IF(AND(C19="",IFERROR(VLOOKUP(A19,'Seznam účastnických smluv'!$D$2:$F$21,3,FALSE),1)=0,IFERROR(VLOOKUP(A19,'Seznam účastnických smluv'!$D$2:$G$21,4,FALSE),"")&lt;&gt;"EL"),"Vyplňte datum přenesení čísla, můžete vyplnit i slovy (co nejdříve), poté bude číslo přenesené 2 pracovní dny po doručení zásilky! ","")&amp;IF(A19=0,"Vyplňte, prosím, přenášené telefonní číslo u objednávky typu P (přenesení čísla) na záložce Seznam účastnických smluv ",""))</f>
        <v/>
      </c>
    </row>
    <row r="20" spans="1:4">
      <c r="A20" s="162" t="str">
        <f>IFERROR(VLOOKUP(ROW(A20)-ROW($A$6),helpsheet!$AO$2:$AP$21,2,FALSE),"")</f>
        <v/>
      </c>
      <c r="B20" s="161"/>
      <c r="C20" s="170"/>
      <c r="D20" s="164" t="str">
        <f>IF(A20="","",IF(COUNTIF($A$7:$A$27,A20)&gt;1,"Duplicitně zadané telefonní číslo v Příloze č.1, opravte, prosím, zadání!","")&amp;IF(B20="","Vyplňte prosím ještě OKU / ČVOP! ","")&amp;IF(AND(C20="",IFERROR(VLOOKUP(A20,'Seznam účastnických smluv'!$D$2:$F$21,3,FALSE),1)=0,IFERROR(VLOOKUP(A20,'Seznam účastnických smluv'!$D$2:$G$21,4,FALSE),"")&lt;&gt;"EL"),"Vyplňte datum přenesení čísla, můžete vyplnit i slovy (co nejdříve), poté bude číslo přenesené 2 pracovní dny po doručení zásilky! ","")&amp;IF(A20=0,"Vyplňte, prosím, přenášené telefonní číslo u objednávky typu P (přenesení čísla) na záložce Seznam účastnických smluv ",""))</f>
        <v/>
      </c>
    </row>
    <row r="21" spans="1:4">
      <c r="A21" s="162" t="str">
        <f>IFERROR(VLOOKUP(ROW(A21)-ROW($A$6),helpsheet!$AO$2:$AP$21,2,FALSE),"")</f>
        <v/>
      </c>
      <c r="B21" s="161"/>
      <c r="C21" s="170"/>
      <c r="D21" s="164" t="str">
        <f>IF(A21="","",IF(COUNTIF($A$7:$A$27,A21)&gt;1,"Duplicitně zadané telefonní číslo v Příloze č.1, opravte, prosím, zadání!","")&amp;IF(B21="","Vyplňte prosím ještě OKU / ČVOP! ","")&amp;IF(AND(C21="",IFERROR(VLOOKUP(A21,'Seznam účastnických smluv'!$D$2:$F$21,3,FALSE),1)=0,IFERROR(VLOOKUP(A21,'Seznam účastnických smluv'!$D$2:$G$21,4,FALSE),"")&lt;&gt;"EL"),"Vyplňte datum přenesení čísla, můžete vyplnit i slovy (co nejdříve), poté bude číslo přenesené 2 pracovní dny po doručení zásilky! ","")&amp;IF(A21=0,"Vyplňte, prosím, přenášené telefonní číslo u objednávky typu P (přenesení čísla) na záložce Seznam účastnických smluv ",""))</f>
        <v/>
      </c>
    </row>
    <row r="22" spans="1:4">
      <c r="A22" s="162" t="str">
        <f>IFERROR(VLOOKUP(ROW(A22)-ROW($A$6),helpsheet!$AO$2:$AP$21,2,FALSE),"")</f>
        <v/>
      </c>
      <c r="B22" s="161"/>
      <c r="C22" s="170"/>
      <c r="D22" s="164" t="str">
        <f>IF(A22="","",IF(COUNTIF($A$7:$A$27,A22)&gt;1,"Duplicitně zadané telefonní číslo v Příloze č.1, opravte, prosím, zadání!","")&amp;IF(B22="","Vyplňte prosím ještě OKU / ČVOP! ","")&amp;IF(AND(C22="",IFERROR(VLOOKUP(A22,'Seznam účastnických smluv'!$D$2:$F$21,3,FALSE),1)=0,IFERROR(VLOOKUP(A22,'Seznam účastnických smluv'!$D$2:$G$21,4,FALSE),"")&lt;&gt;"EL"),"Vyplňte datum přenesení čísla, můžete vyplnit i slovy (co nejdříve), poté bude číslo přenesené 2 pracovní dny po doručení zásilky! ","")&amp;IF(A22=0,"Vyplňte, prosím, přenášené telefonní číslo u objednávky typu P (přenesení čísla) na záložce Seznam účastnických smluv ",""))</f>
        <v/>
      </c>
    </row>
    <row r="23" spans="1:4">
      <c r="A23" s="162" t="str">
        <f>IFERROR(VLOOKUP(ROW(A23)-ROW($A$6),helpsheet!$AO$2:$AP$21,2,FALSE),"")</f>
        <v/>
      </c>
      <c r="B23" s="161"/>
      <c r="C23" s="170"/>
      <c r="D23" s="164" t="str">
        <f>IF(A23="","",IF(COUNTIF($A$7:$A$27,A23)&gt;1,"Duplicitně zadané telefonní číslo v Příloze č.1, opravte, prosím, zadání!","")&amp;IF(B23="","Vyplňte prosím ještě OKU / ČVOP! ","")&amp;IF(AND(C23="",IFERROR(VLOOKUP(A23,'Seznam účastnických smluv'!$D$2:$F$21,3,FALSE),1)=0,IFERROR(VLOOKUP(A23,'Seznam účastnických smluv'!$D$2:$G$21,4,FALSE),"")&lt;&gt;"EL"),"Vyplňte datum přenesení čísla, můžete vyplnit i slovy (co nejdříve), poté bude číslo přenesené 2 pracovní dny po doručení zásilky! ","")&amp;IF(A23=0,"Vyplňte, prosím, přenášené telefonní číslo u objednávky typu P (přenesení čísla) na záložce Seznam účastnických smluv ",""))</f>
        <v/>
      </c>
    </row>
    <row r="24" spans="1:4">
      <c r="A24" s="162" t="str">
        <f>IFERROR(VLOOKUP(ROW(A24)-ROW($A$6),helpsheet!$AO$2:$AP$21,2,FALSE),"")</f>
        <v/>
      </c>
      <c r="B24" s="161"/>
      <c r="C24" s="170"/>
      <c r="D24" s="164" t="str">
        <f>IF(A24="","",IF(COUNTIF($A$7:$A$27,A24)&gt;1,"Duplicitně zadané telefonní číslo v Příloze č.1, opravte, prosím, zadání!","")&amp;IF(B24="","Vyplňte prosím ještě OKU / ČVOP! ","")&amp;IF(AND(C24="",IFERROR(VLOOKUP(A24,'Seznam účastnických smluv'!$D$2:$F$21,3,FALSE),1)=0,IFERROR(VLOOKUP(A24,'Seznam účastnických smluv'!$D$2:$G$21,4,FALSE),"")&lt;&gt;"EL"),"Vyplňte datum přenesení čísla, můžete vyplnit i slovy (co nejdříve), poté bude číslo přenesené 2 pracovní dny po doručení zásilky! ","")&amp;IF(A24=0,"Vyplňte, prosím, přenášené telefonní číslo u objednávky typu P (přenesení čísla) na záložce Seznam účastnických smluv ",""))</f>
        <v/>
      </c>
    </row>
    <row r="25" spans="1:4">
      <c r="A25" s="162" t="str">
        <f>IFERROR(VLOOKUP(ROW(A25)-ROW($A$6),helpsheet!$AO$2:$AP$21,2,FALSE),"")</f>
        <v/>
      </c>
      <c r="B25" s="161"/>
      <c r="C25" s="170"/>
      <c r="D25" s="164" t="str">
        <f>IF(A25="","",IF(COUNTIF($A$7:$A$27,A25)&gt;1,"Duplicitně zadané telefonní číslo v Příloze č.1, opravte, prosím, zadání!","")&amp;IF(B25="","Vyplňte prosím ještě OKU / ČVOP! ","")&amp;IF(AND(C25="",IFERROR(VLOOKUP(A25,'Seznam účastnických smluv'!$D$2:$F$21,3,FALSE),1)=0,IFERROR(VLOOKUP(A25,'Seznam účastnických smluv'!$D$2:$G$21,4,FALSE),"")&lt;&gt;"EL"),"Vyplňte datum přenesení čísla, můžete vyplnit i slovy (co nejdříve), poté bude číslo přenesené 2 pracovní dny po doručení zásilky! ","")&amp;IF(A25=0,"Vyplňte, prosím, přenášené telefonní číslo u objednávky typu P (přenesení čísla) na záložce Seznam účastnických smluv ",""))</f>
        <v/>
      </c>
    </row>
    <row r="26" spans="1:4">
      <c r="A26" s="162" t="str">
        <f>IFERROR(VLOOKUP(ROW(A26)-ROW($A$6),helpsheet!$AO$2:$AP$21,2,FALSE),"")</f>
        <v/>
      </c>
      <c r="B26" s="161"/>
      <c r="C26" s="170"/>
      <c r="D26" s="164" t="str">
        <f>IF(A26="","",IF(COUNTIF($A$7:$A$27,A26)&gt;1,"Duplicitně zadané telefonní číslo v Příloze č.1, opravte, prosím, zadání!","")&amp;IF(B26="","Vyplňte prosím ještě OKU / ČVOP! ","")&amp;IF(AND(C26="",IFERROR(VLOOKUP(A26,'Seznam účastnických smluv'!$D$2:$F$21,3,FALSE),1)=0,IFERROR(VLOOKUP(A26,'Seznam účastnických smluv'!$D$2:$G$21,4,FALSE),"")&lt;&gt;"EL"),"Vyplňte datum přenesení čísla, můžete vyplnit i slovy (co nejdříve), poté bude číslo přenesené 2 pracovní dny po doručení zásilky! ","")&amp;IF(A26=0,"Vyplňte, prosím, přenášené telefonní číslo u objednávky typu P (přenesení čísla) na záložce Seznam účastnických smluv ",""))</f>
        <v/>
      </c>
    </row>
    <row r="27" spans="1:4">
      <c r="B27" s="100"/>
      <c r="C27" s="81"/>
      <c r="D27" s="103" t="str">
        <f>IF(A27="","",IF(COUNTIF($A$7:$A$27,A27)&gt;1,"Duplicitně zadané telefonní číslo v Příloze č.1, prosím, opravte zadání!",IF(B27="","Vyplňte OKU / ČVOP!! ","")&amp;IF(AND(C27="",OR(VLOOKUP(A27,'Seznam účastnických smluv'!$D$2:$F$21,3,FALSE)=0),VLOOKUP(A27,'Seznam účastnických smluv'!$D$2:$G$21,4,FALSE)&lt;&gt;"EL"),"Vyplňte datum přenesení čísla, můžete vyplnit i slovy (co nejdříve), poté bude číslo přenesené 2 pracovní dny po doručení zásilky!! ","")))</f>
        <v/>
      </c>
    </row>
  </sheetData>
  <sheetProtection algorithmName="SHA-512" hashValue="Cf+NbLS5yDBPSk1vQedv7vl8lEdotK2rC/iZjiOr4flFacsy4bghpD1qPKuaoYvvozAb0wY/rOistlJQvBUWOg==" saltValue="31nXabD4HuPVq+Z5I14gyw==" spinCount="100000" sheet="1" objects="1" scenarios="1"/>
  <mergeCells count="1">
    <mergeCell ref="E1:E5"/>
  </mergeCells>
  <conditionalFormatting sqref="B3">
    <cfRule type="cellIs" dxfId="2" priority="3" operator="equal">
      <formula>0</formula>
    </cfRule>
  </conditionalFormatting>
  <conditionalFormatting sqref="B7:B27">
    <cfRule type="expression" dxfId="1" priority="2">
      <formula>AND(A7&lt;&gt;"",B7="")</formula>
    </cfRule>
  </conditionalFormatting>
  <dataValidations count="4">
    <dataValidation showErrorMessage="1" error="Zadejte prosím 9-ti místné číslo" prompt="Tel. číslo je povinné v případě objednávky typu P či M. Zadejte prosím právě 9-ti místné číslo." sqref="A1 A5:A1048576" xr:uid="{00000000-0002-0000-0600-000000000000}"/>
    <dataValidation type="custom" operator="equal" allowBlank="1" showInputMessage="1" showErrorMessage="1" errorTitle="Chyba!" error="OKU / ČVOP musí být 14-timístné číslo beze zbytku dělitelné 11." promptTitle="Instrukce" prompt="Zadejte 14-ti místné číslo ČVOP / OKU. " sqref="B7:B27" xr:uid="{00000000-0002-0000-0600-000002000000}">
      <formula1>AND(LEN(B7=14),VALUE(B7)/11-TRUNC(VALUE(B7)/11)=0)</formula1>
    </dataValidation>
    <dataValidation allowBlank="1" showInputMessage="1" promptTitle="Instrukce" prompt="Nejbližší termín přenesení čísla je:_x000a__x000a_Pokud máte SIM kartu již u sebe za 3 pracovní dny._x000a__x000a_V případě doručení SIM kurýrem za 5 prac. dnů._x000a__x000a_V případě doručení SIM přes Českou Poštu za 7 prac. dnů._x000a_" sqref="C27" xr:uid="{28E662F8-826E-43BC-82CC-0C27A5906525}"/>
    <dataValidation type="custom" allowBlank="1" showInputMessage="1" showErrorMessage="1" errorTitle="Chyba!" error="Zadejte datum přenesení v budoucnosti nebo slovy &quot;Co nejdříve&quot;." promptTitle="Zadejte termín přenesení čísla" prompt="Případně zadejte slovy &quot;Co nejdříve&quot;._x000a_případně slovy &quot;Co nejdříve&quot;_x000a__x000a_Nejdřívější termín je:_x000a__x000a_Pokud máte SIM kartu již u sebe za 3 pracovní dny._x000a_V případě doručení SIM kurýrem za 5 prac. dnů._x000a_V případě doručení SIM přes Českou poštu za 7 prac. dnů._x000a_" sqref="C7:C26" xr:uid="{35CBEA4F-EF70-4852-8D68-31D221BC868F}">
      <formula1>OR(IFERROR(SEARCH("co nejdříve",C7),0)&gt;0,AND(C7&gt;Today,ISTEXT(C7)=FALSE),IFERROR(DATEVALUE(C7)&gt;Today,FALSE))</formula1>
    </dataValidation>
  </dataValidations>
  <pageMargins left="0.70866141732283472" right="0.70866141732283472" top="0.74803149606299213" bottom="0.74803149606299213" header="0.31496062992125984" footer="0.31496062992125984"/>
  <pageSetup paperSize="9" orientation="portrait" r:id="rId1"/>
  <headerFooter>
    <oddFooter>&amp;RStrana&amp;P/&amp;N</oddFooter>
  </headerFooter>
  <extLst>
    <ext xmlns:x14="http://schemas.microsoft.com/office/spreadsheetml/2009/9/main" uri="{78C0D931-6437-407d-A8EE-F0AAD7539E65}">
      <x14:conditionalFormattings>
        <x14:conditionalFormatting xmlns:xm="http://schemas.microsoft.com/office/excel/2006/main">
          <x14:cfRule type="expression" priority="1" id="{00000000-000E-0000-0600-000001000000}">
            <xm:f>AND(A27&lt;&gt;"",C27="",OR(VLOOKUP(A27,'Seznam účastnických smluv'!$D$2:$F$21,3,FALSE)=0),VLOOKUP(A27,'Seznam účastnických smluv'!$D$2:$G$21,4,FALSE)&lt;&gt;"EL")</xm:f>
            <x14:dxf>
              <fill>
                <patternFill>
                  <bgColor rgb="FFFF9999"/>
                </patternFill>
              </fill>
            </x14:dxf>
          </x14:cfRule>
          <xm:sqref>C27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0"/>
  </sheetPr>
  <dimension ref="A1:EC101"/>
  <sheetViews>
    <sheetView zoomScale="115" zoomScaleNormal="115" workbookViewId="0">
      <selection activeCell="K2" sqref="K2:K3"/>
    </sheetView>
  </sheetViews>
  <sheetFormatPr defaultRowHeight="15"/>
  <cols>
    <col min="1" max="1" width="4.85546875" style="43" bestFit="1" customWidth="1"/>
    <col min="2" max="2" width="3.5703125" style="43" bestFit="1" customWidth="1"/>
    <col min="3" max="3" width="8.85546875" style="43"/>
    <col min="4" max="4" width="3.5703125" style="43" bestFit="1" customWidth="1"/>
    <col min="5" max="5" width="42.28515625" style="43" bestFit="1" customWidth="1"/>
    <col min="6" max="6" width="34.85546875" style="43" customWidth="1"/>
    <col min="7" max="7" width="4.28515625" style="43" bestFit="1" customWidth="1"/>
    <col min="8" max="8" width="13.28515625" style="43" bestFit="1" customWidth="1"/>
    <col min="9" max="11" width="15.42578125" style="43" bestFit="1" customWidth="1"/>
    <col min="12" max="12" width="15.5703125" style="43" bestFit="1" customWidth="1"/>
    <col min="13" max="13" width="6" style="43" bestFit="1" customWidth="1"/>
    <col min="14" max="15" width="3.5703125" style="43" bestFit="1" customWidth="1"/>
    <col min="16" max="16" width="12.28515625" style="43" bestFit="1" customWidth="1"/>
    <col min="17" max="19" width="3.5703125" style="43" bestFit="1" customWidth="1"/>
    <col min="20" max="23" width="8.85546875" style="43"/>
    <col min="24" max="24" width="15.7109375" style="43" bestFit="1" customWidth="1"/>
    <col min="25" max="25" width="15.28515625" style="43" bestFit="1" customWidth="1"/>
    <col min="26" max="26" width="11.85546875" style="43" customWidth="1"/>
    <col min="27" max="28" width="7.28515625" style="43" customWidth="1"/>
    <col min="29" max="29" width="6" style="43" customWidth="1"/>
    <col min="30" max="30" width="10.85546875" style="43" customWidth="1"/>
    <col min="31" max="31" width="8.85546875" style="43"/>
    <col min="32" max="32" width="5.28515625" style="43" bestFit="1" customWidth="1"/>
    <col min="33" max="33" width="3.5703125" style="43" bestFit="1" customWidth="1"/>
    <col min="34" max="34" width="5.7109375" style="43" customWidth="1"/>
    <col min="35" max="35" width="1.5703125" style="43" bestFit="1" customWidth="1"/>
    <col min="36" max="36" width="1.7109375" style="43" bestFit="1" customWidth="1"/>
    <col min="37" max="37" width="12.28515625" style="43" customWidth="1"/>
    <col min="38" max="38" width="10.85546875" style="43" customWidth="1"/>
    <col min="39" max="39" width="11.140625" style="43" bestFit="1" customWidth="1"/>
    <col min="40" max="41" width="8.85546875" style="43"/>
    <col min="42" max="42" width="11.5703125" style="43" customWidth="1"/>
    <col min="43" max="43" width="8.85546875" style="43"/>
    <col min="44" max="44" width="13.140625" style="43" customWidth="1"/>
    <col min="45" max="45" width="8.85546875" style="43"/>
    <col min="46" max="46" width="21" style="43" customWidth="1"/>
    <col min="47" max="50" width="8.85546875" style="43"/>
    <col min="51" max="51" width="20.28515625" style="43" customWidth="1"/>
    <col min="52" max="133" width="8.85546875" style="43"/>
  </cols>
  <sheetData>
    <row r="1" spans="1:52" ht="145.9" customHeight="1" thickBot="1">
      <c r="A1" s="197" t="s">
        <v>139</v>
      </c>
      <c r="B1" s="198" t="s">
        <v>347</v>
      </c>
      <c r="C1" s="199"/>
      <c r="D1" s="200" t="s">
        <v>348</v>
      </c>
      <c r="E1" s="199" t="s">
        <v>349</v>
      </c>
      <c r="F1" s="199" t="s">
        <v>350</v>
      </c>
      <c r="G1" s="200" t="s">
        <v>351</v>
      </c>
      <c r="H1" s="307" t="s">
        <v>352</v>
      </c>
      <c r="I1" s="307"/>
      <c r="J1" s="307"/>
      <c r="K1" s="307"/>
      <c r="L1" s="199" t="s">
        <v>353</v>
      </c>
      <c r="M1" s="200" t="s">
        <v>354</v>
      </c>
      <c r="N1" s="200" t="s">
        <v>355</v>
      </c>
      <c r="O1" s="200" t="s">
        <v>356</v>
      </c>
      <c r="P1" s="200" t="s">
        <v>357</v>
      </c>
      <c r="Q1" s="200" t="s">
        <v>358</v>
      </c>
      <c r="R1" s="199" t="s">
        <v>359</v>
      </c>
      <c r="S1" s="201" t="s">
        <v>360</v>
      </c>
      <c r="T1" s="197" t="s">
        <v>140</v>
      </c>
      <c r="U1" s="202" t="s">
        <v>361</v>
      </c>
      <c r="V1" s="203" t="s">
        <v>362</v>
      </c>
      <c r="W1" s="200" t="s">
        <v>363</v>
      </c>
      <c r="X1" s="201" t="s">
        <v>364</v>
      </c>
      <c r="Y1" s="201" t="s">
        <v>340</v>
      </c>
      <c r="Z1" s="201" t="s">
        <v>342</v>
      </c>
      <c r="AA1" s="201"/>
      <c r="AB1" s="201"/>
      <c r="AC1" s="201"/>
      <c r="AD1" s="201"/>
      <c r="AE1" s="201"/>
      <c r="AF1" s="201"/>
      <c r="AG1" s="201"/>
      <c r="AH1" s="204" t="s">
        <v>341</v>
      </c>
      <c r="AI1" s="201"/>
      <c r="AJ1" s="201"/>
      <c r="AK1" s="204" t="s">
        <v>154</v>
      </c>
      <c r="AL1" s="204" t="s">
        <v>155</v>
      </c>
      <c r="AM1" s="204" t="s">
        <v>339</v>
      </c>
      <c r="AN1" s="204" t="s">
        <v>196</v>
      </c>
      <c r="AO1" s="204" t="s">
        <v>197</v>
      </c>
      <c r="AP1" s="232" t="s">
        <v>198</v>
      </c>
      <c r="AQ1" s="206"/>
      <c r="AR1" s="205" t="s">
        <v>371</v>
      </c>
      <c r="AS1" s="205" t="s">
        <v>325</v>
      </c>
      <c r="AT1" s="205" t="s">
        <v>323</v>
      </c>
      <c r="AU1" s="205" t="s">
        <v>373</v>
      </c>
      <c r="AV1" s="205"/>
      <c r="AW1" s="205"/>
      <c r="AX1" s="205" t="s">
        <v>328</v>
      </c>
      <c r="AY1" s="205" t="s">
        <v>372</v>
      </c>
    </row>
    <row r="2" spans="1:52" ht="15.75" thickBot="1">
      <c r="A2" s="207"/>
      <c r="B2" s="208" t="s">
        <v>21</v>
      </c>
      <c r="C2" s="209">
        <v>1</v>
      </c>
      <c r="D2" s="209" t="s">
        <v>24</v>
      </c>
      <c r="E2" s="209" t="s">
        <v>368</v>
      </c>
      <c r="F2" s="209" t="s">
        <v>21</v>
      </c>
      <c r="G2" s="209" t="s">
        <v>57</v>
      </c>
      <c r="H2" s="209" t="s">
        <v>59</v>
      </c>
      <c r="I2" s="206" t="s">
        <v>385</v>
      </c>
      <c r="J2" s="206" t="s">
        <v>386</v>
      </c>
      <c r="K2" s="206" t="s">
        <v>387</v>
      </c>
      <c r="L2" s="209" t="s">
        <v>76</v>
      </c>
      <c r="M2" s="209"/>
      <c r="N2" s="209" t="s">
        <v>101</v>
      </c>
      <c r="O2" s="209">
        <v>1</v>
      </c>
      <c r="P2" s="209" t="s">
        <v>108</v>
      </c>
      <c r="Q2" s="209" t="s">
        <v>113</v>
      </c>
      <c r="R2" s="209">
        <v>1</v>
      </c>
      <c r="S2" s="210" t="s">
        <v>20</v>
      </c>
      <c r="T2" s="207"/>
      <c r="U2" s="208" t="s">
        <v>124</v>
      </c>
      <c r="V2" s="211" t="s">
        <v>125</v>
      </c>
      <c r="W2" s="209" t="s">
        <v>113</v>
      </c>
      <c r="X2" s="210" t="s">
        <v>136</v>
      </c>
      <c r="Y2" s="209"/>
      <c r="Z2" s="211" t="s">
        <v>342</v>
      </c>
      <c r="AA2" s="209"/>
      <c r="AB2" s="209"/>
      <c r="AC2" s="209"/>
      <c r="AD2" s="206"/>
      <c r="AE2" s="206"/>
      <c r="AF2" s="206"/>
      <c r="AG2" s="209"/>
      <c r="AH2" s="212" t="s">
        <v>200</v>
      </c>
      <c r="AI2" s="213"/>
      <c r="AJ2" s="214" t="str">
        <f>IF(AG2="OK","","volte jinou kombinaci")</f>
        <v>volte jinou kombinaci</v>
      </c>
      <c r="AK2" s="215" t="str">
        <f>IF('Seznam účastnických smluv'!M2 = "N","vyberte FS", "zadejte FS:")</f>
        <v>zadejte FS:</v>
      </c>
      <c r="AL2" s="215" t="str">
        <f>IF('Nové fakturační skupiny'!T2="OK",'Nové fakturační skupiny'!B2,"_")</f>
        <v>_</v>
      </c>
      <c r="AM2" s="216">
        <f ca="1">TODAY()</f>
        <v>45378</v>
      </c>
      <c r="AN2" s="206" t="str">
        <f>IF('Seznam účastnických smluv'!C2="P",1,"")</f>
        <v/>
      </c>
      <c r="AO2" s="206" t="str">
        <f>IF(AN2=1,SUM($AN$2:AN2),"")</f>
        <v/>
      </c>
      <c r="AP2" s="217">
        <f>'Seznam účastnických smluv'!D2</f>
        <v>0</v>
      </c>
      <c r="AQ2" s="206"/>
      <c r="AR2" s="206" t="b">
        <f>IF(AND('Seznam účastnických smluv'!A2&lt;&gt;"Vyberte Typ objednávky --&gt;",'Seznam účastnických smluv'!F2=0,'Seznam účastnických smluv'!G2&lt;&gt;"",'Seznam účastnických smluv'!G2&lt;&gt;"EL"),TRUE,FALSE)</f>
        <v>0</v>
      </c>
      <c r="AS2" s="206">
        <f>IF(AR2,1,0)</f>
        <v>0</v>
      </c>
      <c r="AT2" s="206" t="s">
        <v>13</v>
      </c>
      <c r="AU2" s="206" t="s">
        <v>374</v>
      </c>
      <c r="AV2" s="206"/>
      <c r="AW2" s="206"/>
      <c r="AX2" s="206" t="s">
        <v>329</v>
      </c>
      <c r="AY2" s="206" t="str">
        <f>'Seznam účastnických smluv'!$A2</f>
        <v>Vyberte Typ objednávky --&gt;</v>
      </c>
      <c r="AZ2" s="206"/>
    </row>
    <row r="3" spans="1:52" ht="15.75" thickBot="1">
      <c r="A3" s="207"/>
      <c r="B3" s="208" t="s">
        <v>22</v>
      </c>
      <c r="C3" s="209">
        <v>2</v>
      </c>
      <c r="D3" s="206" t="s">
        <v>327</v>
      </c>
      <c r="E3" s="209" t="s">
        <v>195</v>
      </c>
      <c r="F3" s="209" t="s">
        <v>56</v>
      </c>
      <c r="G3" s="209" t="s">
        <v>58</v>
      </c>
      <c r="H3" s="209" t="s">
        <v>60</v>
      </c>
      <c r="I3" s="206" t="s">
        <v>388</v>
      </c>
      <c r="J3" s="206" t="s">
        <v>389</v>
      </c>
      <c r="K3" s="206" t="s">
        <v>390</v>
      </c>
      <c r="L3" s="209" t="s">
        <v>25</v>
      </c>
      <c r="M3" s="209"/>
      <c r="N3" s="209" t="s">
        <v>102</v>
      </c>
      <c r="O3" s="209">
        <v>2</v>
      </c>
      <c r="P3" s="209" t="s">
        <v>109</v>
      </c>
      <c r="Q3" s="209"/>
      <c r="R3" s="209">
        <v>2</v>
      </c>
      <c r="S3" s="210" t="s">
        <v>114</v>
      </c>
      <c r="T3" s="207"/>
      <c r="U3" s="208" t="s">
        <v>123</v>
      </c>
      <c r="V3" s="211" t="s">
        <v>126</v>
      </c>
      <c r="W3" s="209"/>
      <c r="X3" s="210" t="s">
        <v>137</v>
      </c>
      <c r="Y3" s="209"/>
      <c r="Z3" s="209"/>
      <c r="AA3" s="209"/>
      <c r="AB3" s="209"/>
      <c r="AC3" s="209"/>
      <c r="AD3" s="206"/>
      <c r="AE3" s="206"/>
      <c r="AF3" s="206"/>
      <c r="AG3" s="209"/>
      <c r="AH3" s="218" t="s">
        <v>326</v>
      </c>
      <c r="AI3" s="209"/>
      <c r="AJ3" s="210" t="str">
        <f t="shared" ref="AJ3:AJ21" si="0">IF(AG3="OK","","volte jinou kombinaci")</f>
        <v>volte jinou kombinaci</v>
      </c>
      <c r="AK3" s="215" t="str">
        <f>IF('Seznam účastnických smluv'!M3 = "N","vyberte FS", "zadejte FS:")</f>
        <v>zadejte FS:</v>
      </c>
      <c r="AL3" s="215" t="str">
        <f>IF('Nové fakturační skupiny'!T3="OK",'Nové fakturační skupiny'!B3,"_")</f>
        <v>_</v>
      </c>
      <c r="AM3" s="206"/>
      <c r="AN3" s="206" t="str">
        <f>IF('Seznam účastnických smluv'!C3="P",1,"")</f>
        <v/>
      </c>
      <c r="AO3" s="206" t="str">
        <f>IF(AN3=1,SUM($AN$2:AN3),"")</f>
        <v/>
      </c>
      <c r="AP3" s="217">
        <f>'Seznam účastnických smluv'!D3</f>
        <v>0</v>
      </c>
      <c r="AQ3" s="206"/>
      <c r="AR3" s="206" t="b">
        <f>IF(AND('Seznam účastnických smluv'!A3&lt;&gt;"Vyberte Typ objednávky --&gt;",'Seznam účastnických smluv'!F3=0,'Seznam účastnických smluv'!G3&lt;&gt;"",'Seznam účastnických smluv'!G3&lt;&gt;"EL"),TRUE,FALSE)</f>
        <v>0</v>
      </c>
      <c r="AS3" s="206">
        <f t="shared" ref="AS3:AS21" si="1">IF(AR3,1,0)</f>
        <v>0</v>
      </c>
      <c r="AT3" s="206" t="s">
        <v>337</v>
      </c>
      <c r="AU3" s="206" t="s">
        <v>375</v>
      </c>
      <c r="AV3" s="206"/>
      <c r="AW3" s="206"/>
      <c r="AX3" s="206" t="s">
        <v>136</v>
      </c>
      <c r="AY3" s="206" t="str">
        <f>'Seznam účastnických smluv'!$A3</f>
        <v>Vyberte Typ objednávky --&gt;</v>
      </c>
      <c r="AZ3" s="206"/>
    </row>
    <row r="4" spans="1:52" ht="15.75" thickBot="1">
      <c r="A4" s="207"/>
      <c r="B4" s="208" t="s">
        <v>23</v>
      </c>
      <c r="C4" s="209">
        <v>3</v>
      </c>
      <c r="D4" s="209" t="s">
        <v>25</v>
      </c>
      <c r="E4" s="209" t="s">
        <v>225</v>
      </c>
      <c r="F4" s="209" t="s">
        <v>331</v>
      </c>
      <c r="G4" s="209"/>
      <c r="H4" s="209" t="s">
        <v>61</v>
      </c>
      <c r="I4" s="206" t="s">
        <v>77</v>
      </c>
      <c r="J4" s="206" t="s">
        <v>85</v>
      </c>
      <c r="K4" s="206" t="s">
        <v>93</v>
      </c>
      <c r="L4" s="206"/>
      <c r="M4" s="209"/>
      <c r="N4" s="209" t="s">
        <v>103</v>
      </c>
      <c r="O4" s="209">
        <v>3</v>
      </c>
      <c r="P4" s="209" t="s">
        <v>110</v>
      </c>
      <c r="Q4" s="209"/>
      <c r="R4" s="209">
        <v>3</v>
      </c>
      <c r="S4" s="210" t="s">
        <v>25</v>
      </c>
      <c r="T4" s="207"/>
      <c r="U4" s="208"/>
      <c r="V4" s="211" t="s">
        <v>127</v>
      </c>
      <c r="W4" s="206"/>
      <c r="X4" s="210" t="s">
        <v>138</v>
      </c>
      <c r="Y4" s="209"/>
      <c r="Z4" s="209"/>
      <c r="AA4" s="209"/>
      <c r="AB4" s="209"/>
      <c r="AC4" s="209"/>
      <c r="AD4" s="206"/>
      <c r="AE4" s="206"/>
      <c r="AF4" s="206"/>
      <c r="AG4" s="209"/>
      <c r="AH4" s="211" t="s">
        <v>201</v>
      </c>
      <c r="AI4" s="209"/>
      <c r="AJ4" s="210" t="str">
        <f t="shared" si="0"/>
        <v>volte jinou kombinaci</v>
      </c>
      <c r="AK4" s="215" t="str">
        <f>IF('Seznam účastnických smluv'!M4 = "N","vyberte FS", "zadejte FS:")</f>
        <v>zadejte FS:</v>
      </c>
      <c r="AL4" s="215" t="str">
        <f>IF('Nové fakturační skupiny'!T4="OK",'Nové fakturační skupiny'!B4,"_")</f>
        <v>_</v>
      </c>
      <c r="AM4" s="206"/>
      <c r="AN4" s="206" t="str">
        <f>IF('Seznam účastnických smluv'!C4="P",1,"")</f>
        <v/>
      </c>
      <c r="AO4" s="206" t="str">
        <f>IF(AN4=1,SUM($AN$2:AN4),"")</f>
        <v/>
      </c>
      <c r="AP4" s="217">
        <f>'Seznam účastnických smluv'!D4</f>
        <v>0</v>
      </c>
      <c r="AQ4" s="206"/>
      <c r="AR4" s="206" t="b">
        <f>IF(AND('Seznam účastnických smluv'!A4&lt;&gt;"Vyberte Typ objednávky --&gt;",'Seznam účastnických smluv'!F4=0,'Seznam účastnických smluv'!G4&lt;&gt;"",'Seznam účastnických smluv'!G4&lt;&gt;"EL"),TRUE,FALSE)</f>
        <v>0</v>
      </c>
      <c r="AS4" s="206">
        <f t="shared" si="1"/>
        <v>0</v>
      </c>
      <c r="AT4" s="206" t="s">
        <v>336</v>
      </c>
      <c r="AU4" s="206"/>
      <c r="AV4" s="206"/>
      <c r="AW4" s="206"/>
      <c r="AX4" s="206"/>
      <c r="AY4" s="206" t="str">
        <f>'Seznam účastnických smluv'!$A4</f>
        <v>Vyberte Typ objednávky --&gt;</v>
      </c>
      <c r="AZ4" s="206"/>
    </row>
    <row r="5" spans="1:52" ht="15.75" thickBot="1">
      <c r="A5" s="207"/>
      <c r="B5" s="208" t="s">
        <v>20</v>
      </c>
      <c r="C5" s="209">
        <v>4</v>
      </c>
      <c r="D5" s="209" t="s">
        <v>26</v>
      </c>
      <c r="E5" s="209" t="s">
        <v>226</v>
      </c>
      <c r="F5" s="209"/>
      <c r="G5" s="209"/>
      <c r="H5" s="209" t="s">
        <v>62</v>
      </c>
      <c r="I5" s="206" t="s">
        <v>78</v>
      </c>
      <c r="J5" s="206" t="s">
        <v>92</v>
      </c>
      <c r="K5" s="206" t="s">
        <v>94</v>
      </c>
      <c r="L5" s="209"/>
      <c r="M5" s="209"/>
      <c r="N5" s="209" t="s">
        <v>104</v>
      </c>
      <c r="O5" s="209"/>
      <c r="P5" s="209" t="s">
        <v>111</v>
      </c>
      <c r="Q5" s="209"/>
      <c r="R5" s="209">
        <v>4</v>
      </c>
      <c r="S5" s="210"/>
      <c r="T5" s="207"/>
      <c r="U5" s="206"/>
      <c r="V5" s="211" t="s">
        <v>128</v>
      </c>
      <c r="W5" s="209"/>
      <c r="X5" s="210"/>
      <c r="Y5" s="209"/>
      <c r="Z5" s="209"/>
      <c r="AA5" s="209"/>
      <c r="AB5" s="209"/>
      <c r="AC5" s="209"/>
      <c r="AD5" s="206"/>
      <c r="AE5" s="206"/>
      <c r="AF5" s="206"/>
      <c r="AG5" s="209"/>
      <c r="AH5" s="211" t="s">
        <v>202</v>
      </c>
      <c r="AI5" s="209"/>
      <c r="AJ5" s="210" t="str">
        <f t="shared" si="0"/>
        <v>volte jinou kombinaci</v>
      </c>
      <c r="AK5" s="215" t="str">
        <f>IF('Seznam účastnických smluv'!M5 = "N","vyberte FS", "zadejte FS:")</f>
        <v>zadejte FS:</v>
      </c>
      <c r="AL5" s="215" t="str">
        <f>IF('Nové fakturační skupiny'!T5="OK",'Nové fakturační skupiny'!B5,"_")</f>
        <v>_</v>
      </c>
      <c r="AM5" s="206"/>
      <c r="AN5" s="206" t="str">
        <f>IF('Seznam účastnických smluv'!C5="P",1,"")</f>
        <v/>
      </c>
      <c r="AO5" s="206" t="str">
        <f>IF(AN5=1,SUM($AN$2:AN5),"")</f>
        <v/>
      </c>
      <c r="AP5" s="217">
        <f>'Seznam účastnických smluv'!D5</f>
        <v>0</v>
      </c>
      <c r="AQ5" s="206"/>
      <c r="AR5" s="206" t="b">
        <f>IF(AND('Seznam účastnických smluv'!A5&lt;&gt;"Vyberte Typ objednávky --&gt;",'Seznam účastnických smluv'!F5=0,'Seznam účastnických smluv'!G5&lt;&gt;"",'Seznam účastnických smluv'!G5&lt;&gt;"EL"),TRUE,FALSE)</f>
        <v>0</v>
      </c>
      <c r="AS5" s="206">
        <f t="shared" si="1"/>
        <v>0</v>
      </c>
      <c r="AT5" s="206"/>
      <c r="AU5" s="206"/>
      <c r="AV5" s="206"/>
      <c r="AW5" s="206"/>
      <c r="AX5" s="206"/>
      <c r="AY5" s="206" t="str">
        <f>'Seznam účastnických smluv'!$A5</f>
        <v>Vyberte Typ objednávky --&gt;</v>
      </c>
      <c r="AZ5" s="206"/>
    </row>
    <row r="6" spans="1:52" ht="15.75" thickBot="1">
      <c r="A6" s="207"/>
      <c r="B6" s="208"/>
      <c r="C6" s="209"/>
      <c r="D6" s="206"/>
      <c r="E6" s="209" t="s">
        <v>227</v>
      </c>
      <c r="F6" s="209"/>
      <c r="G6" s="209"/>
      <c r="H6" s="209" t="s">
        <v>63</v>
      </c>
      <c r="I6" s="206" t="s">
        <v>79</v>
      </c>
      <c r="J6" s="206" t="s">
        <v>86</v>
      </c>
      <c r="K6" s="206" t="s">
        <v>99</v>
      </c>
      <c r="L6" s="209"/>
      <c r="M6" s="209"/>
      <c r="N6" s="209" t="s">
        <v>105</v>
      </c>
      <c r="O6" s="209"/>
      <c r="P6" s="209" t="s">
        <v>112</v>
      </c>
      <c r="Q6" s="209"/>
      <c r="R6" s="209"/>
      <c r="S6" s="210"/>
      <c r="T6" s="207"/>
      <c r="U6" s="208"/>
      <c r="V6" s="211" t="s">
        <v>308</v>
      </c>
      <c r="W6" s="209"/>
      <c r="X6" s="210"/>
      <c r="Y6" s="209"/>
      <c r="Z6" s="209"/>
      <c r="AA6" s="209"/>
      <c r="AB6" s="209"/>
      <c r="AC6" s="209"/>
      <c r="AD6" s="206"/>
      <c r="AE6" s="206"/>
      <c r="AF6" s="206"/>
      <c r="AG6" s="209"/>
      <c r="AH6" s="211" t="s">
        <v>203</v>
      </c>
      <c r="AI6" s="209"/>
      <c r="AJ6" s="210" t="str">
        <f t="shared" si="0"/>
        <v>volte jinou kombinaci</v>
      </c>
      <c r="AK6" s="215" t="str">
        <f>IF('Seznam účastnických smluv'!M6 = "N","vyberte FS", "zadejte FS:")</f>
        <v>zadejte FS:</v>
      </c>
      <c r="AL6" s="215" t="str">
        <f>IF('Nové fakturační skupiny'!T6="OK",'Nové fakturační skupiny'!B6,"_")</f>
        <v>_</v>
      </c>
      <c r="AM6" s="206"/>
      <c r="AN6" s="206" t="str">
        <f>IF('Seznam účastnických smluv'!C6="P",1,"")</f>
        <v/>
      </c>
      <c r="AO6" s="206" t="str">
        <f>IF(AN6=1,SUM($AN$2:AN6),"")</f>
        <v/>
      </c>
      <c r="AP6" s="217">
        <f>'Seznam účastnických smluv'!D6</f>
        <v>0</v>
      </c>
      <c r="AQ6" s="206"/>
      <c r="AR6" s="206" t="b">
        <f>IF(AND('Seznam účastnických smluv'!A6&lt;&gt;"Vyberte Typ objednávky --&gt;",'Seznam účastnických smluv'!F6=0,'Seznam účastnických smluv'!G6&lt;&gt;"",'Seznam účastnických smluv'!G6&lt;&gt;"EL"),TRUE,FALSE)</f>
        <v>0</v>
      </c>
      <c r="AS6" s="206">
        <f t="shared" si="1"/>
        <v>0</v>
      </c>
      <c r="AT6" s="206"/>
      <c r="AU6" s="206"/>
      <c r="AV6" s="206"/>
      <c r="AW6" s="206"/>
      <c r="AX6" s="206"/>
      <c r="AY6" s="206" t="str">
        <f>'Seznam účastnických smluv'!$A6</f>
        <v>Vyberte Typ objednávky --&gt;</v>
      </c>
      <c r="AZ6" s="206"/>
    </row>
    <row r="7" spans="1:52" ht="15.75" thickBot="1">
      <c r="A7" s="207"/>
      <c r="B7" s="208"/>
      <c r="C7" s="209"/>
      <c r="D7" s="209"/>
      <c r="E7" s="209" t="s">
        <v>54</v>
      </c>
      <c r="F7" s="209"/>
      <c r="G7" s="209"/>
      <c r="H7" s="209" t="s">
        <v>64</v>
      </c>
      <c r="I7" s="206" t="s">
        <v>80</v>
      </c>
      <c r="J7" s="206" t="s">
        <v>87</v>
      </c>
      <c r="K7" s="206" t="s">
        <v>95</v>
      </c>
      <c r="L7" s="209"/>
      <c r="M7" s="209"/>
      <c r="N7" s="209" t="s">
        <v>106</v>
      </c>
      <c r="O7" s="209"/>
      <c r="P7" s="209" t="s">
        <v>177</v>
      </c>
      <c r="Q7" s="209"/>
      <c r="R7" s="209"/>
      <c r="S7" s="210"/>
      <c r="T7" s="207"/>
      <c r="U7" s="208"/>
      <c r="V7" s="211" t="s">
        <v>129</v>
      </c>
      <c r="W7" s="209"/>
      <c r="X7" s="210"/>
      <c r="Y7" s="209"/>
      <c r="Z7" s="209"/>
      <c r="AA7" s="209"/>
      <c r="AB7" s="209"/>
      <c r="AC7" s="209"/>
      <c r="AD7" s="206"/>
      <c r="AE7" s="206"/>
      <c r="AF7" s="206"/>
      <c r="AG7" s="209"/>
      <c r="AH7" s="211" t="s">
        <v>204</v>
      </c>
      <c r="AI7" s="209"/>
      <c r="AJ7" s="210" t="str">
        <f t="shared" si="0"/>
        <v>volte jinou kombinaci</v>
      </c>
      <c r="AK7" s="215" t="str">
        <f>IF('Seznam účastnických smluv'!M7 = "N","vyberte FS", "zadejte FS:")</f>
        <v>zadejte FS:</v>
      </c>
      <c r="AL7" s="215" t="str">
        <f>IF('Nové fakturační skupiny'!T7="OK",'Nové fakturační skupiny'!B7,"_")</f>
        <v>_</v>
      </c>
      <c r="AM7" s="206"/>
      <c r="AN7" s="206" t="str">
        <f>IF('Seznam účastnických smluv'!C7="P",1,"")</f>
        <v/>
      </c>
      <c r="AO7" s="206" t="str">
        <f>IF(AN7=1,SUM($AN$2:AN7),"")</f>
        <v/>
      </c>
      <c r="AP7" s="217">
        <f>'Seznam účastnických smluv'!D7</f>
        <v>0</v>
      </c>
      <c r="AQ7" s="206"/>
      <c r="AR7" s="206" t="b">
        <f>IF(AND('Seznam účastnických smluv'!A7&lt;&gt;"Vyberte Typ objednávky --&gt;",'Seznam účastnických smluv'!F7=0,'Seznam účastnických smluv'!G7&lt;&gt;"",'Seznam účastnických smluv'!G7&lt;&gt;"EL"),TRUE,FALSE)</f>
        <v>0</v>
      </c>
      <c r="AS7" s="206">
        <f t="shared" si="1"/>
        <v>0</v>
      </c>
      <c r="AT7" s="206"/>
      <c r="AU7" s="206"/>
      <c r="AV7" s="206"/>
      <c r="AW7" s="206"/>
      <c r="AX7" s="206"/>
      <c r="AY7" s="206" t="str">
        <f>'Seznam účastnických smluv'!$A7</f>
        <v>Vyberte Typ objednávky --&gt;</v>
      </c>
      <c r="AZ7" s="206"/>
    </row>
    <row r="8" spans="1:52" ht="15.75" thickBot="1">
      <c r="A8" s="207"/>
      <c r="B8" s="208"/>
      <c r="C8" s="209"/>
      <c r="D8" s="209"/>
      <c r="E8" s="209" t="s">
        <v>233</v>
      </c>
      <c r="F8" s="209"/>
      <c r="G8" s="209"/>
      <c r="H8" s="209" t="s">
        <v>65</v>
      </c>
      <c r="I8" s="206" t="s">
        <v>81</v>
      </c>
      <c r="J8" s="206" t="s">
        <v>90</v>
      </c>
      <c r="K8" s="206" t="s">
        <v>96</v>
      </c>
      <c r="L8" s="209"/>
      <c r="M8" s="209"/>
      <c r="N8" s="209" t="s">
        <v>107</v>
      </c>
      <c r="O8" s="209"/>
      <c r="P8" s="209" t="s">
        <v>232</v>
      </c>
      <c r="Q8" s="209"/>
      <c r="R8" s="209"/>
      <c r="S8" s="210"/>
      <c r="T8" s="207"/>
      <c r="U8" s="208"/>
      <c r="V8" s="218" t="s">
        <v>130</v>
      </c>
      <c r="W8" s="209"/>
      <c r="X8" s="210"/>
      <c r="Y8" s="209"/>
      <c r="Z8" s="209"/>
      <c r="AA8" s="209"/>
      <c r="AB8" s="209"/>
      <c r="AC8" s="209"/>
      <c r="AD8" s="206"/>
      <c r="AE8" s="206"/>
      <c r="AF8" s="206"/>
      <c r="AG8" s="209"/>
      <c r="AH8" s="211" t="s">
        <v>205</v>
      </c>
      <c r="AI8" s="209"/>
      <c r="AJ8" s="210" t="str">
        <f t="shared" si="0"/>
        <v>volte jinou kombinaci</v>
      </c>
      <c r="AK8" s="215" t="str">
        <f>IF('Seznam účastnických smluv'!M8 = "N","vyberte FS", "zadejte FS:")</f>
        <v>zadejte FS:</v>
      </c>
      <c r="AL8" s="215" t="str">
        <f>IF('Nové fakturační skupiny'!T8="OK",'Nové fakturační skupiny'!B8,"_")</f>
        <v>_</v>
      </c>
      <c r="AM8" s="206"/>
      <c r="AN8" s="206" t="str">
        <f>IF('Seznam účastnických smluv'!C8="P",1,"")</f>
        <v/>
      </c>
      <c r="AO8" s="206" t="str">
        <f>IF(AN8=1,SUM($AN$2:AN8),"")</f>
        <v/>
      </c>
      <c r="AP8" s="217">
        <f>'Seznam účastnických smluv'!D8</f>
        <v>0</v>
      </c>
      <c r="AQ8" s="206"/>
      <c r="AR8" s="206" t="b">
        <f>IF(AND('Seznam účastnických smluv'!A8&lt;&gt;"Vyberte Typ objednávky --&gt;",'Seznam účastnických smluv'!F8=0,'Seznam účastnických smluv'!G8&lt;&gt;"",'Seznam účastnických smluv'!G8&lt;&gt;"EL"),TRUE,FALSE)</f>
        <v>0</v>
      </c>
      <c r="AS8" s="206">
        <f t="shared" si="1"/>
        <v>0</v>
      </c>
      <c r="AT8" s="206"/>
      <c r="AU8" s="206"/>
      <c r="AV8" s="206"/>
      <c r="AW8" s="206"/>
      <c r="AX8" s="206"/>
      <c r="AY8" s="206" t="str">
        <f>'Seznam účastnických smluv'!$A8</f>
        <v>Vyberte Typ objednávky --&gt;</v>
      </c>
      <c r="AZ8" s="206"/>
    </row>
    <row r="9" spans="1:52" ht="15.75" thickBot="1">
      <c r="A9" s="207"/>
      <c r="B9" s="208"/>
      <c r="C9" s="209"/>
      <c r="D9" s="209"/>
      <c r="E9" s="209" t="s">
        <v>55</v>
      </c>
      <c r="F9" s="209"/>
      <c r="G9" s="209"/>
      <c r="H9" s="209" t="s">
        <v>66</v>
      </c>
      <c r="I9" s="206" t="s">
        <v>82</v>
      </c>
      <c r="J9" s="206" t="s">
        <v>88</v>
      </c>
      <c r="K9" s="206" t="s">
        <v>100</v>
      </c>
      <c r="L9" s="209"/>
      <c r="M9" s="209"/>
      <c r="N9" s="209"/>
      <c r="O9" s="209"/>
      <c r="P9" s="209"/>
      <c r="Q9" s="209"/>
      <c r="R9" s="209"/>
      <c r="S9" s="210"/>
      <c r="T9" s="207"/>
      <c r="U9" s="208"/>
      <c r="V9" s="211" t="s">
        <v>309</v>
      </c>
      <c r="W9" s="209"/>
      <c r="X9" s="210"/>
      <c r="Y9" s="209"/>
      <c r="Z9" s="209"/>
      <c r="AA9" s="209"/>
      <c r="AB9" s="209"/>
      <c r="AC9" s="209"/>
      <c r="AD9" s="206"/>
      <c r="AE9" s="206"/>
      <c r="AF9" s="206"/>
      <c r="AG9" s="209"/>
      <c r="AH9" s="211" t="s">
        <v>206</v>
      </c>
      <c r="AI9" s="209"/>
      <c r="AJ9" s="210" t="str">
        <f t="shared" si="0"/>
        <v>volte jinou kombinaci</v>
      </c>
      <c r="AK9" s="215" t="str">
        <f>IF('Seznam účastnických smluv'!M9 = "N","vyberte FS", "zadejte FS:")</f>
        <v>zadejte FS:</v>
      </c>
      <c r="AL9" s="215" t="str">
        <f>IF('Nové fakturační skupiny'!T9="OK",'Nové fakturační skupiny'!B9,"_")</f>
        <v>_</v>
      </c>
      <c r="AM9" s="206"/>
      <c r="AN9" s="206" t="str">
        <f>IF('Seznam účastnických smluv'!C9="P",1,"")</f>
        <v/>
      </c>
      <c r="AO9" s="206" t="str">
        <f>IF(AN9=1,SUM($AN$2:AN9),"")</f>
        <v/>
      </c>
      <c r="AP9" s="217">
        <f>'Seznam účastnických smluv'!D9</f>
        <v>0</v>
      </c>
      <c r="AQ9" s="206"/>
      <c r="AR9" s="206" t="b">
        <f>IF(AND('Seznam účastnických smluv'!A9&lt;&gt;"Vyberte Typ objednávky --&gt;",'Seznam účastnických smluv'!F9=0,'Seznam účastnických smluv'!G9&lt;&gt;"",'Seznam účastnických smluv'!G9&lt;&gt;"EL"),TRUE,FALSE)</f>
        <v>0</v>
      </c>
      <c r="AS9" s="206">
        <f t="shared" si="1"/>
        <v>0</v>
      </c>
      <c r="AT9" s="206"/>
      <c r="AU9" s="206"/>
      <c r="AV9" s="206"/>
      <c r="AW9" s="206"/>
      <c r="AX9" s="206"/>
      <c r="AY9" s="206" t="str">
        <f>'Seznam účastnických smluv'!$A9</f>
        <v>Vyberte Typ objednávky --&gt;</v>
      </c>
      <c r="AZ9" s="206"/>
    </row>
    <row r="10" spans="1:52" ht="15.75" thickBot="1">
      <c r="A10" s="207"/>
      <c r="B10" s="208"/>
      <c r="C10" s="209"/>
      <c r="D10" s="209"/>
      <c r="E10" s="209" t="s">
        <v>234</v>
      </c>
      <c r="F10" s="209"/>
      <c r="G10" s="209"/>
      <c r="H10" s="209" t="s">
        <v>67</v>
      </c>
      <c r="I10" s="206" t="s">
        <v>83</v>
      </c>
      <c r="J10" s="206" t="s">
        <v>89</v>
      </c>
      <c r="K10" s="206" t="s">
        <v>97</v>
      </c>
      <c r="L10" s="209"/>
      <c r="M10" s="209"/>
      <c r="N10" s="209"/>
      <c r="O10" s="209"/>
      <c r="P10" s="209"/>
      <c r="Q10" s="209"/>
      <c r="R10" s="209"/>
      <c r="S10" s="210"/>
      <c r="T10" s="207"/>
      <c r="U10" s="208"/>
      <c r="V10" s="211" t="s">
        <v>310</v>
      </c>
      <c r="W10" s="209"/>
      <c r="X10" s="210"/>
      <c r="Y10" s="209"/>
      <c r="Z10" s="209"/>
      <c r="AA10" s="209"/>
      <c r="AB10" s="209"/>
      <c r="AC10" s="209"/>
      <c r="AD10" s="206"/>
      <c r="AE10" s="206"/>
      <c r="AF10" s="206"/>
      <c r="AG10" s="209"/>
      <c r="AH10" s="211" t="s">
        <v>207</v>
      </c>
      <c r="AI10" s="209"/>
      <c r="AJ10" s="210" t="str">
        <f t="shared" si="0"/>
        <v>volte jinou kombinaci</v>
      </c>
      <c r="AK10" s="215" t="str">
        <f>IF('Seznam účastnických smluv'!M10 = "N","vyberte FS", "zadejte FS:")</f>
        <v>zadejte FS:</v>
      </c>
      <c r="AL10" s="215" t="str">
        <f>IF('Nové fakturační skupiny'!T10="OK",'Nové fakturační skupiny'!B10,"_")</f>
        <v>_</v>
      </c>
      <c r="AM10" s="206"/>
      <c r="AN10" s="206" t="str">
        <f>IF('Seznam účastnických smluv'!C10="P",1,"")</f>
        <v/>
      </c>
      <c r="AO10" s="206" t="str">
        <f>IF(AN10=1,SUM($AN$2:AN10),"")</f>
        <v/>
      </c>
      <c r="AP10" s="217">
        <f>'Seznam účastnických smluv'!D10</f>
        <v>0</v>
      </c>
      <c r="AQ10" s="206"/>
      <c r="AR10" s="206" t="b">
        <f>IF(AND('Seznam účastnických smluv'!A10&lt;&gt;"Vyberte Typ objednávky --&gt;",'Seznam účastnických smluv'!F10=0,'Seznam účastnických smluv'!G10&lt;&gt;"",'Seznam účastnických smluv'!G10&lt;&gt;"EL"),TRUE,FALSE)</f>
        <v>0</v>
      </c>
      <c r="AS10" s="206">
        <f t="shared" si="1"/>
        <v>0</v>
      </c>
      <c r="AT10" s="206"/>
      <c r="AU10" s="206"/>
      <c r="AV10" s="206"/>
      <c r="AW10" s="206"/>
      <c r="AX10" s="206"/>
      <c r="AY10" s="206" t="str">
        <f>'Seznam účastnických smluv'!$A10</f>
        <v>Vyberte Typ objednávky --&gt;</v>
      </c>
      <c r="AZ10" s="206"/>
    </row>
    <row r="11" spans="1:52" ht="15.75" thickBot="1">
      <c r="A11" s="207"/>
      <c r="B11" s="208"/>
      <c r="C11" s="209"/>
      <c r="D11" s="209"/>
      <c r="E11" s="209" t="s">
        <v>53</v>
      </c>
      <c r="F11" s="209"/>
      <c r="G11" s="209"/>
      <c r="H11" s="209" t="s">
        <v>68</v>
      </c>
      <c r="I11" s="206" t="s">
        <v>84</v>
      </c>
      <c r="J11" s="206" t="s">
        <v>91</v>
      </c>
      <c r="K11" s="206" t="s">
        <v>98</v>
      </c>
      <c r="L11" s="209"/>
      <c r="M11" s="209"/>
      <c r="N11" s="209"/>
      <c r="O11" s="209"/>
      <c r="P11" s="209"/>
      <c r="Q11" s="209"/>
      <c r="R11" s="209"/>
      <c r="S11" s="210"/>
      <c r="T11" s="207"/>
      <c r="U11" s="208"/>
      <c r="V11" s="211" t="s">
        <v>131</v>
      </c>
      <c r="W11" s="209"/>
      <c r="X11" s="210"/>
      <c r="Y11" s="209"/>
      <c r="Z11" s="209"/>
      <c r="AA11" s="209"/>
      <c r="AB11" s="209"/>
      <c r="AC11" s="209"/>
      <c r="AD11" s="206"/>
      <c r="AE11" s="206"/>
      <c r="AF11" s="206"/>
      <c r="AG11" s="209"/>
      <c r="AH11" s="219" t="s">
        <v>208</v>
      </c>
      <c r="AI11" s="209"/>
      <c r="AJ11" s="210" t="str">
        <f t="shared" si="0"/>
        <v>volte jinou kombinaci</v>
      </c>
      <c r="AK11" s="215" t="str">
        <f>IF('Seznam účastnických smluv'!M11 = "N","vyberte FS", "zadejte FS:")</f>
        <v>zadejte FS:</v>
      </c>
      <c r="AL11" s="215" t="str">
        <f>IF('Nové fakturační skupiny'!T11="OK",'Nové fakturační skupiny'!B11,"_")</f>
        <v>_</v>
      </c>
      <c r="AM11" s="206"/>
      <c r="AN11" s="206" t="str">
        <f>IF('Seznam účastnických smluv'!C11="P",1,"")</f>
        <v/>
      </c>
      <c r="AO11" s="206" t="str">
        <f>IF(AN11=1,SUM($AN$2:AN11),"")</f>
        <v/>
      </c>
      <c r="AP11" s="217">
        <f>'Seznam účastnických smluv'!D11</f>
        <v>0</v>
      </c>
      <c r="AQ11" s="206"/>
      <c r="AR11" s="206" t="b">
        <f>IF(AND('Seznam účastnických smluv'!A11&lt;&gt;"Vyberte Typ objednávky --&gt;",'Seznam účastnických smluv'!F11=0,'Seznam účastnických smluv'!G11&lt;&gt;"",'Seznam účastnických smluv'!G11&lt;&gt;"EL"),TRUE,FALSE)</f>
        <v>0</v>
      </c>
      <c r="AS11" s="206">
        <f t="shared" si="1"/>
        <v>0</v>
      </c>
      <c r="AT11" s="206"/>
      <c r="AU11" s="206"/>
      <c r="AV11" s="206"/>
      <c r="AW11" s="206"/>
      <c r="AX11" s="206"/>
      <c r="AY11" s="206" t="str">
        <f>'Seznam účastnických smluv'!$A11</f>
        <v>Vyberte Typ objednávky --&gt;</v>
      </c>
      <c r="AZ11" s="206"/>
    </row>
    <row r="12" spans="1:52" ht="15.75" thickBot="1">
      <c r="A12" s="207"/>
      <c r="B12" s="208"/>
      <c r="C12" s="209"/>
      <c r="D12" s="209"/>
      <c r="E12" s="209" t="s">
        <v>235</v>
      </c>
      <c r="F12" s="209"/>
      <c r="G12" s="209"/>
      <c r="H12" s="206" t="s">
        <v>181</v>
      </c>
      <c r="I12" s="206"/>
      <c r="J12" s="206" t="s">
        <v>214</v>
      </c>
      <c r="K12" s="206" t="s">
        <v>220</v>
      </c>
      <c r="L12" s="209"/>
      <c r="M12" s="209"/>
      <c r="N12" s="209"/>
      <c r="O12" s="209"/>
      <c r="P12" s="209"/>
      <c r="Q12" s="209"/>
      <c r="R12" s="209"/>
      <c r="S12" s="210"/>
      <c r="T12" s="207"/>
      <c r="U12" s="208"/>
      <c r="V12" s="211" t="s">
        <v>311</v>
      </c>
      <c r="W12" s="209"/>
      <c r="X12" s="210"/>
      <c r="Y12" s="209"/>
      <c r="Z12" s="209"/>
      <c r="AA12" s="209"/>
      <c r="AB12" s="209"/>
      <c r="AC12" s="209"/>
      <c r="AD12" s="206"/>
      <c r="AE12" s="206"/>
      <c r="AF12" s="206"/>
      <c r="AG12" s="209"/>
      <c r="AH12" s="220" t="s">
        <v>209</v>
      </c>
      <c r="AI12" s="209"/>
      <c r="AJ12" s="210" t="str">
        <f t="shared" si="0"/>
        <v>volte jinou kombinaci</v>
      </c>
      <c r="AK12" s="215" t="str">
        <f>IF('Seznam účastnických smluv'!M12 = "N","vyberte FS", "zadejte FS:")</f>
        <v>zadejte FS:</v>
      </c>
      <c r="AL12" s="215" t="str">
        <f>IF('Nové fakturační skupiny'!T12="OK",'Nové fakturační skupiny'!B12,"_")</f>
        <v>_</v>
      </c>
      <c r="AM12" s="206"/>
      <c r="AN12" s="206" t="str">
        <f>IF('Seznam účastnických smluv'!C12="P",1,"")</f>
        <v/>
      </c>
      <c r="AO12" s="206" t="str">
        <f>IF(AN12=1,SUM($AN$2:AN12),"")</f>
        <v/>
      </c>
      <c r="AP12" s="217">
        <f>'Seznam účastnických smluv'!D12</f>
        <v>0</v>
      </c>
      <c r="AQ12" s="206"/>
      <c r="AR12" s="206" t="b">
        <f>IF(AND('Seznam účastnických smluv'!A12&lt;&gt;"Vyberte Typ objednávky --&gt;",'Seznam účastnických smluv'!F12=0,'Seznam účastnických smluv'!G12&lt;&gt;"",'Seznam účastnických smluv'!G12&lt;&gt;"EL"),TRUE,FALSE)</f>
        <v>0</v>
      </c>
      <c r="AS12" s="206">
        <f t="shared" si="1"/>
        <v>0</v>
      </c>
      <c r="AT12" s="206"/>
      <c r="AU12" s="206"/>
      <c r="AV12" s="206"/>
      <c r="AW12" s="206"/>
      <c r="AX12" s="206"/>
      <c r="AY12" s="206" t="str">
        <f>'Seznam účastnických smluv'!$A12</f>
        <v>Vyberte Typ objednávky --&gt;</v>
      </c>
      <c r="AZ12" s="206"/>
    </row>
    <row r="13" spans="1:52" ht="15.75" thickBot="1">
      <c r="A13" s="207"/>
      <c r="B13" s="208"/>
      <c r="C13" s="209"/>
      <c r="D13" s="209"/>
      <c r="E13" s="209" t="s">
        <v>211</v>
      </c>
      <c r="F13" s="209"/>
      <c r="G13" s="209"/>
      <c r="H13" s="209" t="s">
        <v>69</v>
      </c>
      <c r="I13" s="206"/>
      <c r="J13" s="206" t="s">
        <v>215</v>
      </c>
      <c r="K13" s="206" t="s">
        <v>221</v>
      </c>
      <c r="L13" s="209"/>
      <c r="M13" s="209"/>
      <c r="N13" s="209"/>
      <c r="O13" s="209"/>
      <c r="P13" s="209"/>
      <c r="Q13" s="209"/>
      <c r="R13" s="209"/>
      <c r="S13" s="210"/>
      <c r="T13" s="207"/>
      <c r="U13" s="208"/>
      <c r="V13" s="211" t="s">
        <v>132</v>
      </c>
      <c r="W13" s="209"/>
      <c r="X13" s="210"/>
      <c r="Y13" s="209"/>
      <c r="Z13" s="209"/>
      <c r="AA13" s="209"/>
      <c r="AB13" s="209"/>
      <c r="AC13" s="209"/>
      <c r="AD13" s="206"/>
      <c r="AE13" s="206"/>
      <c r="AF13" s="206"/>
      <c r="AG13" s="209"/>
      <c r="AH13" s="211" t="s">
        <v>210</v>
      </c>
      <c r="AI13" s="209"/>
      <c r="AJ13" s="210" t="str">
        <f t="shared" si="0"/>
        <v>volte jinou kombinaci</v>
      </c>
      <c r="AK13" s="215" t="str">
        <f>IF('Seznam účastnických smluv'!M13 = "N","vyberte FS", "zadejte FS:")</f>
        <v>zadejte FS:</v>
      </c>
      <c r="AL13" s="215" t="str">
        <f>IF('Nové fakturační skupiny'!T13="OK",'Nové fakturační skupiny'!B13,"_")</f>
        <v>_</v>
      </c>
      <c r="AM13" s="206"/>
      <c r="AN13" s="206" t="str">
        <f>IF('Seznam účastnických smluv'!C13="P",1,"")</f>
        <v/>
      </c>
      <c r="AO13" s="206" t="str">
        <f>IF(AN13=1,SUM($AN$2:AN13),"")</f>
        <v/>
      </c>
      <c r="AP13" s="217">
        <f>'Seznam účastnických smluv'!D13</f>
        <v>0</v>
      </c>
      <c r="AQ13" s="206"/>
      <c r="AR13" s="206" t="b">
        <f>IF(AND('Seznam účastnických smluv'!A13&lt;&gt;"Vyberte Typ objednávky --&gt;",'Seznam účastnických smluv'!F13=0,'Seznam účastnických smluv'!G13&lt;&gt;"",'Seznam účastnických smluv'!G13&lt;&gt;"EL"),TRUE,FALSE)</f>
        <v>0</v>
      </c>
      <c r="AS13" s="206">
        <f t="shared" si="1"/>
        <v>0</v>
      </c>
      <c r="AT13" s="206"/>
      <c r="AU13" s="206"/>
      <c r="AV13" s="206"/>
      <c r="AW13" s="206"/>
      <c r="AX13" s="206"/>
      <c r="AY13" s="206" t="str">
        <f>'Seznam účastnických smluv'!$A13</f>
        <v>Vyberte Typ objednávky --&gt;</v>
      </c>
      <c r="AZ13" s="206"/>
    </row>
    <row r="14" spans="1:52" ht="15.75" thickBot="1">
      <c r="A14" s="207"/>
      <c r="B14" s="208"/>
      <c r="C14" s="209"/>
      <c r="D14" s="209"/>
      <c r="E14" s="209" t="s">
        <v>236</v>
      </c>
      <c r="F14" s="209"/>
      <c r="G14" s="209"/>
      <c r="H14" s="209" t="s">
        <v>70</v>
      </c>
      <c r="I14" s="206"/>
      <c r="J14" s="206" t="s">
        <v>216</v>
      </c>
      <c r="K14" s="206" t="s">
        <v>222</v>
      </c>
      <c r="L14" s="209"/>
      <c r="M14" s="209"/>
      <c r="N14" s="209"/>
      <c r="O14" s="209"/>
      <c r="P14" s="209"/>
      <c r="Q14" s="209"/>
      <c r="R14" s="209"/>
      <c r="S14" s="210"/>
      <c r="T14" s="207"/>
      <c r="U14" s="221"/>
      <c r="V14" s="211" t="s">
        <v>312</v>
      </c>
      <c r="W14" s="222"/>
      <c r="X14" s="223"/>
      <c r="Y14" s="209"/>
      <c r="Z14" s="209"/>
      <c r="AA14" s="209"/>
      <c r="AB14" s="209"/>
      <c r="AC14" s="209"/>
      <c r="AD14" s="206"/>
      <c r="AE14" s="206"/>
      <c r="AF14" s="206"/>
      <c r="AG14" s="209"/>
      <c r="AH14" s="211" t="s">
        <v>288</v>
      </c>
      <c r="AI14" s="209"/>
      <c r="AJ14" s="210" t="str">
        <f t="shared" si="0"/>
        <v>volte jinou kombinaci</v>
      </c>
      <c r="AK14" s="215" t="str">
        <f>IF('Seznam účastnických smluv'!M14 = "N","vyberte FS", "zadejte FS:")</f>
        <v>zadejte FS:</v>
      </c>
      <c r="AL14" s="215" t="str">
        <f>IF('Nové fakturační skupiny'!T14="OK",'Nové fakturační skupiny'!B14,"_")</f>
        <v>_</v>
      </c>
      <c r="AM14" s="206"/>
      <c r="AN14" s="206" t="str">
        <f>IF('Seznam účastnických smluv'!C14="P",1,"")</f>
        <v/>
      </c>
      <c r="AO14" s="206" t="str">
        <f>IF(AN14=1,SUM($AN$2:AN14),"")</f>
        <v/>
      </c>
      <c r="AP14" s="217">
        <f>'Seznam účastnických smluv'!D14</f>
        <v>0</v>
      </c>
      <c r="AQ14" s="206"/>
      <c r="AR14" s="206" t="b">
        <f>IF(AND('Seznam účastnických smluv'!A14&lt;&gt;"Vyberte Typ objednávky --&gt;",'Seznam účastnických smluv'!F14=0,'Seznam účastnických smluv'!G14&lt;&gt;"",'Seznam účastnických smluv'!G14&lt;&gt;"EL"),TRUE,FALSE)</f>
        <v>0</v>
      </c>
      <c r="AS14" s="206">
        <f t="shared" si="1"/>
        <v>0</v>
      </c>
      <c r="AT14" s="206"/>
      <c r="AU14" s="206"/>
      <c r="AV14" s="206"/>
      <c r="AW14" s="206"/>
      <c r="AX14" s="206"/>
      <c r="AY14" s="206" t="str">
        <f>'Seznam účastnických smluv'!$A14</f>
        <v>Vyberte Typ objednávky --&gt;</v>
      </c>
      <c r="AZ14" s="206"/>
    </row>
    <row r="15" spans="1:52" ht="15.75" thickBot="1">
      <c r="A15" s="207"/>
      <c r="B15" s="208"/>
      <c r="C15" s="209"/>
      <c r="D15" s="209"/>
      <c r="E15" s="209" t="s">
        <v>45</v>
      </c>
      <c r="F15" s="209"/>
      <c r="G15" s="209"/>
      <c r="H15" s="209" t="s">
        <v>71</v>
      </c>
      <c r="I15" s="206"/>
      <c r="J15" s="206" t="s">
        <v>217</v>
      </c>
      <c r="K15" s="206" t="s">
        <v>223</v>
      </c>
      <c r="L15" s="209"/>
      <c r="M15" s="209"/>
      <c r="N15" s="209"/>
      <c r="O15" s="209"/>
      <c r="P15" s="209"/>
      <c r="Q15" s="209"/>
      <c r="R15" s="209"/>
      <c r="S15" s="210"/>
      <c r="T15" s="207"/>
      <c r="U15" s="207"/>
      <c r="V15" s="211" t="s">
        <v>313</v>
      </c>
      <c r="W15" s="207"/>
      <c r="X15" s="207"/>
      <c r="Y15" s="209"/>
      <c r="Z15" s="209"/>
      <c r="AA15" s="209"/>
      <c r="AB15" s="209"/>
      <c r="AC15" s="209"/>
      <c r="AD15" s="206"/>
      <c r="AE15" s="206"/>
      <c r="AF15" s="206"/>
      <c r="AG15" s="209"/>
      <c r="AH15" s="211" t="s">
        <v>289</v>
      </c>
      <c r="AI15" s="209"/>
      <c r="AJ15" s="210" t="str">
        <f t="shared" si="0"/>
        <v>volte jinou kombinaci</v>
      </c>
      <c r="AK15" s="215" t="str">
        <f>IF('Seznam účastnických smluv'!M15 = "N","vyberte FS", "zadejte FS:")</f>
        <v>zadejte FS:</v>
      </c>
      <c r="AL15" s="215" t="str">
        <f>IF('Nové fakturační skupiny'!T15="OK",'Nové fakturační skupiny'!B15,"_")</f>
        <v>_</v>
      </c>
      <c r="AM15" s="206"/>
      <c r="AN15" s="206" t="str">
        <f>IF('Seznam účastnických smluv'!C15="P",1,"")</f>
        <v/>
      </c>
      <c r="AO15" s="206" t="str">
        <f>IF(AN15=1,SUM($AN$2:AN15),"")</f>
        <v/>
      </c>
      <c r="AP15" s="217">
        <f>'Seznam účastnických smluv'!D15</f>
        <v>0</v>
      </c>
      <c r="AQ15" s="206"/>
      <c r="AR15" s="206" t="b">
        <f>IF(AND('Seznam účastnických smluv'!A15&lt;&gt;"Vyberte Typ objednávky --&gt;",'Seznam účastnických smluv'!F15=0,'Seznam účastnických smluv'!G15&lt;&gt;"",'Seznam účastnických smluv'!G15&lt;&gt;"EL"),TRUE,FALSE)</f>
        <v>0</v>
      </c>
      <c r="AS15" s="206">
        <f t="shared" si="1"/>
        <v>0</v>
      </c>
      <c r="AT15" s="206"/>
      <c r="AU15" s="206"/>
      <c r="AV15" s="206"/>
      <c r="AW15" s="206"/>
      <c r="AX15" s="206"/>
      <c r="AY15" s="206" t="str">
        <f>'Seznam účastnických smluv'!$A15</f>
        <v>Vyberte Typ objednávky --&gt;</v>
      </c>
      <c r="AZ15" s="206"/>
    </row>
    <row r="16" spans="1:52" ht="15.75" thickBot="1">
      <c r="A16" s="207"/>
      <c r="B16" s="208"/>
      <c r="C16" s="209"/>
      <c r="D16" s="209"/>
      <c r="E16" s="209" t="s">
        <v>237</v>
      </c>
      <c r="F16" s="209"/>
      <c r="G16" s="209"/>
      <c r="H16" s="209" t="s">
        <v>72</v>
      </c>
      <c r="I16" s="206"/>
      <c r="J16" s="206" t="s">
        <v>218</v>
      </c>
      <c r="K16" s="206" t="s">
        <v>224</v>
      </c>
      <c r="L16" s="209"/>
      <c r="M16" s="209"/>
      <c r="N16" s="209"/>
      <c r="O16" s="209"/>
      <c r="P16" s="209"/>
      <c r="Q16" s="209"/>
      <c r="R16" s="209"/>
      <c r="S16" s="210"/>
      <c r="T16" s="207"/>
      <c r="U16" s="207"/>
      <c r="V16" s="224" t="s">
        <v>133</v>
      </c>
      <c r="W16" s="207"/>
      <c r="X16" s="207"/>
      <c r="Y16" s="209"/>
      <c r="Z16" s="209"/>
      <c r="AA16" s="209"/>
      <c r="AB16" s="209"/>
      <c r="AC16" s="209"/>
      <c r="AD16" s="206"/>
      <c r="AE16" s="206"/>
      <c r="AF16" s="206"/>
      <c r="AG16" s="209"/>
      <c r="AH16" s="211" t="s">
        <v>290</v>
      </c>
      <c r="AI16" s="209"/>
      <c r="AJ16" s="210" t="str">
        <f t="shared" si="0"/>
        <v>volte jinou kombinaci</v>
      </c>
      <c r="AK16" s="215" t="str">
        <f>IF('Seznam účastnických smluv'!M16 = "N","vyberte FS", "zadejte FS:")</f>
        <v>zadejte FS:</v>
      </c>
      <c r="AL16" s="215" t="str">
        <f>IF('Nové fakturační skupiny'!T16="OK",'Nové fakturační skupiny'!B16,"_")</f>
        <v>_</v>
      </c>
      <c r="AM16" s="206"/>
      <c r="AN16" s="206" t="str">
        <f>IF('Seznam účastnických smluv'!C16="P",1,"")</f>
        <v/>
      </c>
      <c r="AO16" s="206" t="str">
        <f>IF(AN16=1,SUM($AN$2:AN16),"")</f>
        <v/>
      </c>
      <c r="AP16" s="217">
        <f>'Seznam účastnických smluv'!D16</f>
        <v>0</v>
      </c>
      <c r="AQ16" s="206"/>
      <c r="AR16" s="206" t="b">
        <f>IF(AND('Seznam účastnických smluv'!A16&lt;&gt;"Vyberte Typ objednávky --&gt;",'Seznam účastnických smluv'!F16=0,'Seznam účastnických smluv'!G16&lt;&gt;"",'Seznam účastnických smluv'!G16&lt;&gt;"EL"),TRUE,FALSE)</f>
        <v>0</v>
      </c>
      <c r="AS16" s="206">
        <f t="shared" si="1"/>
        <v>0</v>
      </c>
      <c r="AT16" s="206"/>
      <c r="AU16" s="206"/>
      <c r="AV16" s="206"/>
      <c r="AW16" s="206"/>
      <c r="AX16" s="206"/>
      <c r="AY16" s="206" t="str">
        <f>'Seznam účastnických smluv'!$A16</f>
        <v>Vyberte Typ objednávky --&gt;</v>
      </c>
      <c r="AZ16" s="206"/>
    </row>
    <row r="17" spans="1:52" ht="15.75" thickBot="1">
      <c r="A17" s="207"/>
      <c r="B17" s="208"/>
      <c r="C17" s="209"/>
      <c r="D17" s="209"/>
      <c r="E17" s="209" t="s">
        <v>50</v>
      </c>
      <c r="F17" s="209"/>
      <c r="G17" s="209"/>
      <c r="H17" s="209" t="s">
        <v>73</v>
      </c>
      <c r="I17" s="206"/>
      <c r="J17" s="206" t="s">
        <v>219</v>
      </c>
      <c r="K17" s="206"/>
      <c r="L17" s="209"/>
      <c r="M17" s="209"/>
      <c r="N17" s="209"/>
      <c r="O17" s="209"/>
      <c r="P17" s="209"/>
      <c r="Q17" s="209"/>
      <c r="R17" s="209"/>
      <c r="S17" s="210"/>
      <c r="T17" s="207"/>
      <c r="U17" s="207"/>
      <c r="V17" s="224" t="s">
        <v>314</v>
      </c>
      <c r="W17" s="207"/>
      <c r="X17" s="207"/>
      <c r="Y17" s="209"/>
      <c r="Z17" s="209"/>
      <c r="AA17" s="209"/>
      <c r="AB17" s="209"/>
      <c r="AC17" s="209"/>
      <c r="AD17" s="206"/>
      <c r="AE17" s="206"/>
      <c r="AF17" s="206"/>
      <c r="AG17" s="209"/>
      <c r="AH17" s="211" t="s">
        <v>291</v>
      </c>
      <c r="AI17" s="209"/>
      <c r="AJ17" s="210" t="str">
        <f t="shared" si="0"/>
        <v>volte jinou kombinaci</v>
      </c>
      <c r="AK17" s="215" t="str">
        <f>IF('Seznam účastnických smluv'!M17 = "N","vyberte FS", "zadejte FS:")</f>
        <v>zadejte FS:</v>
      </c>
      <c r="AL17" s="215" t="str">
        <f>IF('Nové fakturační skupiny'!T17="OK",'Nové fakturační skupiny'!B17,"_")</f>
        <v>_</v>
      </c>
      <c r="AM17" s="206"/>
      <c r="AN17" s="206" t="str">
        <f>IF('Seznam účastnických smluv'!C17="P",1,"")</f>
        <v/>
      </c>
      <c r="AO17" s="206" t="str">
        <f>IF(AN17=1,SUM($AN$2:AN17),"")</f>
        <v/>
      </c>
      <c r="AP17" s="217">
        <f>'Seznam účastnických smluv'!D17</f>
        <v>0</v>
      </c>
      <c r="AQ17" s="206"/>
      <c r="AR17" s="206" t="b">
        <f>IF(AND('Seznam účastnických smluv'!A17&lt;&gt;"Vyberte Typ objednávky --&gt;",'Seznam účastnických smluv'!F17=0,'Seznam účastnických smluv'!G17&lt;&gt;"",'Seznam účastnických smluv'!G17&lt;&gt;"EL"),TRUE,FALSE)</f>
        <v>0</v>
      </c>
      <c r="AS17" s="206">
        <f t="shared" si="1"/>
        <v>0</v>
      </c>
      <c r="AT17" s="206"/>
      <c r="AU17" s="206"/>
      <c r="AV17" s="206"/>
      <c r="AW17" s="206"/>
      <c r="AX17" s="206"/>
      <c r="AY17" s="206" t="str">
        <f>'Seznam účastnických smluv'!$A17</f>
        <v>Vyberte Typ objednávky --&gt;</v>
      </c>
      <c r="AZ17" s="206"/>
    </row>
    <row r="18" spans="1:52" ht="15.75" thickBot="1">
      <c r="A18" s="207"/>
      <c r="B18" s="225"/>
      <c r="C18" s="209"/>
      <c r="D18" s="209"/>
      <c r="E18" s="209" t="s">
        <v>278</v>
      </c>
      <c r="F18" s="209"/>
      <c r="G18" s="209"/>
      <c r="H18" s="209" t="s">
        <v>74</v>
      </c>
      <c r="I18" s="209"/>
      <c r="J18" s="209"/>
      <c r="K18" s="209"/>
      <c r="L18" s="209"/>
      <c r="M18" s="209"/>
      <c r="N18" s="209"/>
      <c r="O18" s="209"/>
      <c r="P18" s="209"/>
      <c r="Q18" s="209"/>
      <c r="R18" s="209"/>
      <c r="S18" s="210"/>
      <c r="T18" s="207"/>
      <c r="U18" s="207"/>
      <c r="V18" s="224" t="s">
        <v>134</v>
      </c>
      <c r="W18" s="207"/>
      <c r="X18" s="207"/>
      <c r="Y18" s="209"/>
      <c r="Z18" s="209"/>
      <c r="AA18" s="209"/>
      <c r="AB18" s="209"/>
      <c r="AC18" s="209"/>
      <c r="AD18" s="206"/>
      <c r="AE18" s="206"/>
      <c r="AF18" s="206"/>
      <c r="AG18" s="209"/>
      <c r="AH18" s="211" t="s">
        <v>292</v>
      </c>
      <c r="AI18" s="209"/>
      <c r="AJ18" s="210" t="str">
        <f t="shared" si="0"/>
        <v>volte jinou kombinaci</v>
      </c>
      <c r="AK18" s="215" t="str">
        <f>IF('Seznam účastnických smluv'!M18 = "N","vyberte FS", "zadejte FS:")</f>
        <v>zadejte FS:</v>
      </c>
      <c r="AL18" s="215" t="str">
        <f>IF('Nové fakturační skupiny'!T18="OK",'Nové fakturační skupiny'!B18,"_")</f>
        <v>_</v>
      </c>
      <c r="AM18" s="206"/>
      <c r="AN18" s="206" t="str">
        <f>IF('Seznam účastnických smluv'!C18="P",1,"")</f>
        <v/>
      </c>
      <c r="AO18" s="206" t="str">
        <f>IF(AN18=1,SUM($AN$2:AN18),"")</f>
        <v/>
      </c>
      <c r="AP18" s="217">
        <f>'Seznam účastnických smluv'!D18</f>
        <v>0</v>
      </c>
      <c r="AQ18" s="206"/>
      <c r="AR18" s="206" t="b">
        <f>IF(AND('Seznam účastnických smluv'!A18&lt;&gt;"Vyberte Typ objednávky --&gt;",'Seznam účastnických smluv'!F18=0,'Seznam účastnických smluv'!G18&lt;&gt;"",'Seznam účastnických smluv'!G18&lt;&gt;"EL"),TRUE,FALSE)</f>
        <v>0</v>
      </c>
      <c r="AS18" s="206">
        <f t="shared" si="1"/>
        <v>0</v>
      </c>
      <c r="AT18" s="206"/>
      <c r="AU18" s="206"/>
      <c r="AV18" s="206"/>
      <c r="AW18" s="206"/>
      <c r="AX18" s="206"/>
      <c r="AY18" s="206" t="str">
        <f>'Seznam účastnických smluv'!$A18</f>
        <v>Vyberte Typ objednávky --&gt;</v>
      </c>
      <c r="AZ18" s="206"/>
    </row>
    <row r="19" spans="1:52" ht="15.75" thickBot="1">
      <c r="A19" s="207"/>
      <c r="B19" s="208"/>
      <c r="C19" s="209"/>
      <c r="D19" s="209"/>
      <c r="E19" s="209" t="s">
        <v>238</v>
      </c>
      <c r="F19" s="209"/>
      <c r="G19" s="209"/>
      <c r="H19" s="209" t="s">
        <v>75</v>
      </c>
      <c r="I19" s="209"/>
      <c r="J19" s="209"/>
      <c r="K19" s="209"/>
      <c r="L19" s="209"/>
      <c r="M19" s="209"/>
      <c r="N19" s="209"/>
      <c r="O19" s="209"/>
      <c r="P19" s="209"/>
      <c r="Q19" s="209"/>
      <c r="R19" s="209"/>
      <c r="S19" s="210"/>
      <c r="T19" s="207"/>
      <c r="U19" s="207"/>
      <c r="V19" s="224" t="s">
        <v>135</v>
      </c>
      <c r="W19" s="207"/>
      <c r="X19" s="207"/>
      <c r="Y19" s="209"/>
      <c r="Z19" s="209"/>
      <c r="AA19" s="209"/>
      <c r="AB19" s="209"/>
      <c r="AC19" s="209"/>
      <c r="AD19" s="206"/>
      <c r="AE19" s="206"/>
      <c r="AF19" s="206"/>
      <c r="AG19" s="209"/>
      <c r="AH19" s="211" t="s">
        <v>293</v>
      </c>
      <c r="AI19" s="209"/>
      <c r="AJ19" s="210" t="str">
        <f t="shared" si="0"/>
        <v>volte jinou kombinaci</v>
      </c>
      <c r="AK19" s="215" t="str">
        <f>IF('Seznam účastnických smluv'!M19 = "N","vyberte FS", "zadejte FS:")</f>
        <v>zadejte FS:</v>
      </c>
      <c r="AL19" s="215" t="str">
        <f>IF('Nové fakturační skupiny'!T19="OK",'Nové fakturační skupiny'!B19,"_")</f>
        <v>_</v>
      </c>
      <c r="AM19" s="206"/>
      <c r="AN19" s="206" t="str">
        <f>IF('Seznam účastnických smluv'!C19="P",1,"")</f>
        <v/>
      </c>
      <c r="AO19" s="206" t="str">
        <f>IF(AN19=1,SUM($AN$2:AN19),"")</f>
        <v/>
      </c>
      <c r="AP19" s="217">
        <f>'Seznam účastnických smluv'!D19</f>
        <v>0</v>
      </c>
      <c r="AQ19" s="206"/>
      <c r="AR19" s="206" t="b">
        <f>IF(AND('Seznam účastnických smluv'!A19&lt;&gt;"Vyberte Typ objednávky --&gt;",'Seznam účastnických smluv'!F19=0,'Seznam účastnických smluv'!G19&lt;&gt;"",'Seznam účastnických smluv'!G19&lt;&gt;"EL"),TRUE,FALSE)</f>
        <v>0</v>
      </c>
      <c r="AS19" s="206">
        <f t="shared" si="1"/>
        <v>0</v>
      </c>
      <c r="AT19" s="206"/>
      <c r="AU19" s="206"/>
      <c r="AV19" s="206"/>
      <c r="AW19" s="206"/>
      <c r="AX19" s="206"/>
      <c r="AY19" s="206" t="str">
        <f>'Seznam účastnických smluv'!$A19</f>
        <v>Vyberte Typ objednávky --&gt;</v>
      </c>
      <c r="AZ19" s="206"/>
    </row>
    <row r="20" spans="1:52" ht="15.75" thickBot="1">
      <c r="A20" s="207"/>
      <c r="B20" s="208"/>
      <c r="C20" s="209"/>
      <c r="D20" s="209"/>
      <c r="E20" s="209" t="s">
        <v>279</v>
      </c>
      <c r="F20" s="209"/>
      <c r="G20" s="209"/>
      <c r="H20" s="209"/>
      <c r="I20" s="209"/>
      <c r="J20" s="209"/>
      <c r="K20" s="209"/>
      <c r="L20" s="209"/>
      <c r="M20" s="209"/>
      <c r="N20" s="209"/>
      <c r="O20" s="209"/>
      <c r="P20" s="209"/>
      <c r="Q20" s="209"/>
      <c r="R20" s="209"/>
      <c r="S20" s="210"/>
      <c r="T20" s="207"/>
      <c r="U20" s="207"/>
      <c r="V20" s="224" t="s">
        <v>315</v>
      </c>
      <c r="W20" s="207"/>
      <c r="X20" s="207"/>
      <c r="Y20" s="209"/>
      <c r="Z20" s="209"/>
      <c r="AA20" s="209"/>
      <c r="AB20" s="209"/>
      <c r="AC20" s="209"/>
      <c r="AD20" s="206"/>
      <c r="AE20" s="206"/>
      <c r="AF20" s="206"/>
      <c r="AG20" s="209"/>
      <c r="AH20" s="211" t="s">
        <v>286</v>
      </c>
      <c r="AI20" s="209"/>
      <c r="AJ20" s="210" t="str">
        <f t="shared" si="0"/>
        <v>volte jinou kombinaci</v>
      </c>
      <c r="AK20" s="215" t="str">
        <f>IF('Seznam účastnických smluv'!M20 = "N","vyberte FS", "zadejte FS:")</f>
        <v>zadejte FS:</v>
      </c>
      <c r="AL20" s="215" t="str">
        <f>IF('Nové fakturační skupiny'!T20="OK",'Nové fakturační skupiny'!B20,"_")</f>
        <v>_</v>
      </c>
      <c r="AM20" s="206"/>
      <c r="AN20" s="206" t="str">
        <f>IF('Seznam účastnických smluv'!C20="P",1,"")</f>
        <v/>
      </c>
      <c r="AO20" s="206" t="str">
        <f>IF(AN20=1,SUM($AN$2:AN20),"")</f>
        <v/>
      </c>
      <c r="AP20" s="217">
        <f>'Seznam účastnických smluv'!D20</f>
        <v>0</v>
      </c>
      <c r="AQ20" s="206"/>
      <c r="AR20" s="206" t="b">
        <f>IF(AND('Seznam účastnických smluv'!A20&lt;&gt;"Vyberte Typ objednávky --&gt;",'Seznam účastnických smluv'!F20=0,'Seznam účastnických smluv'!G20&lt;&gt;"",'Seznam účastnických smluv'!G20&lt;&gt;"EL"),TRUE,FALSE)</f>
        <v>0</v>
      </c>
      <c r="AS20" s="206">
        <f t="shared" si="1"/>
        <v>0</v>
      </c>
      <c r="AT20" s="206"/>
      <c r="AU20" s="206"/>
      <c r="AV20" s="206"/>
      <c r="AW20" s="206"/>
      <c r="AX20" s="206"/>
      <c r="AY20" s="206" t="str">
        <f>'Seznam účastnických smluv'!$A20</f>
        <v>Vyberte Typ objednávky --&gt;</v>
      </c>
      <c r="AZ20" s="206"/>
    </row>
    <row r="21" spans="1:52" ht="15.75" thickBot="1">
      <c r="A21" s="207"/>
      <c r="B21" s="208"/>
      <c r="C21" s="209"/>
      <c r="D21" s="209"/>
      <c r="E21" s="209" t="s">
        <v>49</v>
      </c>
      <c r="F21" s="209"/>
      <c r="G21" s="209"/>
      <c r="H21" s="209"/>
      <c r="I21" s="209"/>
      <c r="J21" s="209"/>
      <c r="K21" s="209"/>
      <c r="L21" s="209"/>
      <c r="M21" s="209"/>
      <c r="N21" s="209"/>
      <c r="O21" s="209"/>
      <c r="P21" s="209"/>
      <c r="Q21" s="209"/>
      <c r="R21" s="209"/>
      <c r="S21" s="210"/>
      <c r="T21" s="207"/>
      <c r="U21" s="207"/>
      <c r="V21" s="211">
        <v>7910</v>
      </c>
      <c r="W21" s="207"/>
      <c r="X21" s="207"/>
      <c r="Y21" s="209"/>
      <c r="Z21" s="209"/>
      <c r="AA21" s="209"/>
      <c r="AB21" s="209"/>
      <c r="AC21" s="209"/>
      <c r="AD21" s="206"/>
      <c r="AE21" s="206"/>
      <c r="AF21" s="206"/>
      <c r="AG21" s="209"/>
      <c r="AH21" s="211" t="s">
        <v>287</v>
      </c>
      <c r="AI21" s="222"/>
      <c r="AJ21" s="223" t="str">
        <f t="shared" si="0"/>
        <v>volte jinou kombinaci</v>
      </c>
      <c r="AK21" s="215" t="str">
        <f>IF('Seznam účastnických smluv'!M21 = "N","vyberte FS", "zadejte FS:")</f>
        <v>zadejte FS:</v>
      </c>
      <c r="AL21" s="215" t="str">
        <f>IF('Nové fakturační skupiny'!T21="OK",'Nové fakturační skupiny'!B21,"_")</f>
        <v>_</v>
      </c>
      <c r="AM21" s="206"/>
      <c r="AN21" s="206" t="str">
        <f>IF('Seznam účastnických smluv'!C21="P",1,"")</f>
        <v/>
      </c>
      <c r="AO21" s="206" t="str">
        <f>IF(AN21=1,SUM($AN$2:AN21),"")</f>
        <v/>
      </c>
      <c r="AP21" s="217">
        <f>'Seznam účastnických smluv'!D21</f>
        <v>0</v>
      </c>
      <c r="AQ21" s="206"/>
      <c r="AR21" s="206" t="b">
        <f>IF(AND('Seznam účastnických smluv'!A21&lt;&gt;"Vyberte Typ objednávky --&gt;",'Seznam účastnických smluv'!F21=0,'Seznam účastnických smluv'!G21&lt;&gt;"",'Seznam účastnických smluv'!G21&lt;&gt;"EL"),TRUE,FALSE)</f>
        <v>0</v>
      </c>
      <c r="AS21" s="206">
        <f t="shared" si="1"/>
        <v>0</v>
      </c>
      <c r="AT21" s="206"/>
      <c r="AU21" s="206"/>
      <c r="AV21" s="206"/>
      <c r="AW21" s="206"/>
      <c r="AX21" s="206"/>
      <c r="AY21" s="206" t="str">
        <f>'Seznam účastnických smluv'!$A21</f>
        <v>Vyberte Typ objednávky --&gt;</v>
      </c>
      <c r="AZ21" s="206"/>
    </row>
    <row r="22" spans="1:52">
      <c r="A22" s="207"/>
      <c r="B22" s="208"/>
      <c r="C22" s="209"/>
      <c r="D22" s="209"/>
      <c r="E22" s="209" t="s">
        <v>280</v>
      </c>
      <c r="F22" s="209"/>
      <c r="G22" s="209"/>
      <c r="H22" s="209"/>
      <c r="I22" s="209"/>
      <c r="J22" s="209"/>
      <c r="K22" s="209"/>
      <c r="L22" s="209"/>
      <c r="M22" s="209"/>
      <c r="N22" s="209"/>
      <c r="O22" s="209"/>
      <c r="P22" s="209"/>
      <c r="Q22" s="209"/>
      <c r="R22" s="209"/>
      <c r="S22" s="210"/>
      <c r="T22" s="207"/>
      <c r="U22" s="207"/>
      <c r="V22" s="211">
        <v>8040</v>
      </c>
      <c r="W22" s="207"/>
      <c r="X22" s="207"/>
      <c r="Y22" s="209"/>
      <c r="Z22" s="209"/>
      <c r="AA22" s="209"/>
      <c r="AB22" s="209"/>
      <c r="AC22" s="209"/>
      <c r="AD22" s="206"/>
      <c r="AE22" s="206"/>
      <c r="AF22" s="206"/>
      <c r="AG22" s="206"/>
      <c r="AH22" s="211" t="s">
        <v>294</v>
      </c>
      <c r="AI22" s="206"/>
      <c r="AJ22" s="206"/>
      <c r="AK22" s="206"/>
      <c r="AL22" s="206"/>
      <c r="AM22" s="206"/>
      <c r="AN22" s="206"/>
      <c r="AO22" s="206"/>
      <c r="AP22" s="206"/>
      <c r="AQ22" s="206"/>
      <c r="AR22" s="206"/>
      <c r="AS22" s="206">
        <f>IF(SUM(AS2:AS21)&gt;0,1,0)</f>
        <v>0</v>
      </c>
      <c r="AT22" s="206"/>
      <c r="AU22" s="206"/>
      <c r="AV22" s="206"/>
      <c r="AW22" s="206"/>
      <c r="AX22" s="206"/>
      <c r="AY22" s="43" t="b">
        <f>SUM(COUNTIF($AY$2:$AY$21,"Vyberte Typ objednávky --&gt;"),COUNTIF($AY$2:$AY$21,"OK"))=20</f>
        <v>1</v>
      </c>
    </row>
    <row r="23" spans="1:52">
      <c r="A23" s="207"/>
      <c r="B23" s="208"/>
      <c r="C23" s="209"/>
      <c r="D23" s="209"/>
      <c r="E23" s="209" t="s">
        <v>239</v>
      </c>
      <c r="F23" s="209"/>
      <c r="G23" s="209"/>
      <c r="H23" s="209"/>
      <c r="I23" s="209"/>
      <c r="J23" s="209"/>
      <c r="K23" s="209"/>
      <c r="L23" s="209"/>
      <c r="M23" s="209"/>
      <c r="N23" s="209"/>
      <c r="O23" s="209"/>
      <c r="P23" s="209"/>
      <c r="Q23" s="209"/>
      <c r="R23" s="209"/>
      <c r="S23" s="210"/>
      <c r="T23" s="207"/>
      <c r="U23" s="207"/>
      <c r="V23" s="211">
        <v>9002</v>
      </c>
      <c r="W23" s="207"/>
      <c r="X23" s="207"/>
      <c r="Y23" s="206"/>
      <c r="Z23" s="206"/>
      <c r="AA23" s="206"/>
      <c r="AB23" s="206"/>
      <c r="AC23" s="206"/>
      <c r="AD23" s="206"/>
      <c r="AE23" s="206"/>
      <c r="AF23" s="206"/>
      <c r="AG23" s="206"/>
      <c r="AH23" s="211" t="s">
        <v>295</v>
      </c>
      <c r="AI23" s="206"/>
      <c r="AJ23" s="206"/>
      <c r="AK23" s="206"/>
      <c r="AL23" s="206"/>
      <c r="AM23" s="206"/>
      <c r="AN23" s="206"/>
      <c r="AO23" s="206"/>
      <c r="AP23" s="206"/>
      <c r="AQ23" s="206"/>
      <c r="AR23" s="206"/>
      <c r="AS23" s="206"/>
      <c r="AT23" s="206"/>
      <c r="AU23" s="206"/>
      <c r="AV23" s="206"/>
      <c r="AW23" s="206"/>
      <c r="AX23" s="206"/>
    </row>
    <row r="24" spans="1:52">
      <c r="A24" s="207"/>
      <c r="B24" s="208"/>
      <c r="C24" s="209"/>
      <c r="D24" s="209"/>
      <c r="E24" s="209" t="s">
        <v>281</v>
      </c>
      <c r="F24" s="209"/>
      <c r="G24" s="209"/>
      <c r="H24" s="209"/>
      <c r="I24" s="209"/>
      <c r="J24" s="209"/>
      <c r="K24" s="209"/>
      <c r="L24" s="209"/>
      <c r="M24" s="209"/>
      <c r="N24" s="209"/>
      <c r="O24" s="209"/>
      <c r="P24" s="209"/>
      <c r="Q24" s="209"/>
      <c r="R24" s="209"/>
      <c r="S24" s="210"/>
      <c r="T24" s="207"/>
      <c r="U24" s="207"/>
      <c r="V24" s="207"/>
      <c r="W24" s="207"/>
      <c r="X24" s="207"/>
      <c r="Y24" s="206"/>
      <c r="Z24" s="206"/>
      <c r="AA24" s="206"/>
      <c r="AB24" s="206"/>
      <c r="AC24" s="206"/>
      <c r="AD24" s="206"/>
      <c r="AE24" s="206"/>
      <c r="AF24" s="206"/>
      <c r="AG24" s="206"/>
      <c r="AH24" s="206">
        <f>IF(LEFT(RamcovaSmlouva,4)="",0,LEFT(RamcovaSmlouva,4))</f>
        <v>0</v>
      </c>
      <c r="AI24" s="206"/>
      <c r="AJ24" s="206"/>
      <c r="AK24" s="206"/>
      <c r="AL24" s="206"/>
      <c r="AM24" s="206"/>
      <c r="AN24" s="206"/>
      <c r="AO24" s="206"/>
      <c r="AP24" s="206"/>
      <c r="AQ24" s="206"/>
      <c r="AR24" s="206"/>
      <c r="AS24" s="206"/>
      <c r="AT24" s="206"/>
      <c r="AU24" s="206"/>
      <c r="AV24" s="206"/>
      <c r="AW24" s="206"/>
      <c r="AX24" s="206"/>
    </row>
    <row r="25" spans="1:52">
      <c r="A25" s="207"/>
      <c r="B25" s="208"/>
      <c r="C25" s="209"/>
      <c r="D25" s="209"/>
      <c r="E25" s="209" t="s">
        <v>51</v>
      </c>
      <c r="F25" s="209"/>
      <c r="G25" s="209"/>
      <c r="H25" s="209"/>
      <c r="I25" s="209"/>
      <c r="J25" s="209"/>
      <c r="K25" s="209"/>
      <c r="L25" s="209"/>
      <c r="M25" s="209"/>
      <c r="N25" s="209"/>
      <c r="O25" s="209"/>
      <c r="P25" s="209"/>
      <c r="Q25" s="209"/>
      <c r="R25" s="209"/>
      <c r="S25" s="210"/>
      <c r="T25" s="207"/>
      <c r="U25" s="207"/>
      <c r="V25" s="207"/>
      <c r="W25" s="207"/>
      <c r="X25" s="207"/>
      <c r="Y25" s="206"/>
      <c r="Z25" s="206"/>
      <c r="AA25" s="206"/>
      <c r="AB25" s="206"/>
      <c r="AC25" s="206"/>
      <c r="AD25" s="206"/>
      <c r="AE25" s="206"/>
      <c r="AF25" s="206"/>
      <c r="AG25" s="206"/>
      <c r="AH25" s="218" t="s">
        <v>332</v>
      </c>
      <c r="AI25" s="206"/>
      <c r="AJ25" s="206"/>
      <c r="AK25" s="206"/>
      <c r="AL25" s="206"/>
      <c r="AM25" s="206"/>
      <c r="AN25" s="206"/>
      <c r="AO25" s="206"/>
      <c r="AP25" s="206"/>
      <c r="AQ25" s="206"/>
      <c r="AR25" s="206"/>
      <c r="AS25" s="206"/>
      <c r="AT25" s="206"/>
      <c r="AU25" s="206"/>
      <c r="AV25" s="206"/>
      <c r="AW25" s="206"/>
      <c r="AX25" s="206"/>
    </row>
    <row r="26" spans="1:52">
      <c r="A26" s="207"/>
      <c r="B26" s="208"/>
      <c r="C26" s="209"/>
      <c r="D26" s="209"/>
      <c r="E26" s="209" t="s">
        <v>240</v>
      </c>
      <c r="F26" s="209"/>
      <c r="G26" s="209"/>
      <c r="H26" s="209"/>
      <c r="I26" s="209"/>
      <c r="J26" s="209"/>
      <c r="K26" s="209"/>
      <c r="L26" s="209"/>
      <c r="M26" s="209"/>
      <c r="N26" s="209"/>
      <c r="O26" s="209"/>
      <c r="P26" s="209"/>
      <c r="Q26" s="209"/>
      <c r="R26" s="209"/>
      <c r="S26" s="210"/>
      <c r="T26" s="207"/>
      <c r="U26" s="207"/>
      <c r="V26" s="207"/>
      <c r="W26" s="207"/>
      <c r="X26" s="207"/>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row>
    <row r="27" spans="1:52">
      <c r="A27" s="207"/>
      <c r="B27" s="208"/>
      <c r="C27" s="209"/>
      <c r="D27" s="209"/>
      <c r="E27" s="209" t="s">
        <v>52</v>
      </c>
      <c r="F27" s="209"/>
      <c r="G27" s="209"/>
      <c r="H27" s="209"/>
      <c r="I27" s="209"/>
      <c r="J27" s="209"/>
      <c r="K27" s="209"/>
      <c r="L27" s="209"/>
      <c r="M27" s="209"/>
      <c r="N27" s="209"/>
      <c r="O27" s="209"/>
      <c r="P27" s="209"/>
      <c r="Q27" s="209"/>
      <c r="R27" s="209"/>
      <c r="S27" s="210"/>
      <c r="T27" s="207"/>
      <c r="U27" s="207"/>
      <c r="V27" s="207"/>
      <c r="W27" s="207"/>
      <c r="X27" s="207"/>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row>
    <row r="28" spans="1:52">
      <c r="A28" s="207"/>
      <c r="B28" s="208"/>
      <c r="C28" s="209"/>
      <c r="D28" s="209"/>
      <c r="E28" s="209" t="s">
        <v>241</v>
      </c>
      <c r="F28" s="209"/>
      <c r="G28" s="209"/>
      <c r="H28" s="226"/>
      <c r="I28" s="209"/>
      <c r="J28" s="209"/>
      <c r="K28" s="209"/>
      <c r="L28" s="209"/>
      <c r="M28" s="209"/>
      <c r="N28" s="209"/>
      <c r="O28" s="209"/>
      <c r="P28" s="209"/>
      <c r="Q28" s="209"/>
      <c r="R28" s="209"/>
      <c r="S28" s="210"/>
      <c r="T28" s="207"/>
      <c r="U28" s="207"/>
      <c r="V28" s="207"/>
      <c r="W28" s="207"/>
      <c r="X28" s="207"/>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row>
    <row r="29" spans="1:52">
      <c r="A29" s="207"/>
      <c r="B29" s="208"/>
      <c r="C29" s="209"/>
      <c r="D29" s="209"/>
      <c r="E29" s="209" t="s">
        <v>46</v>
      </c>
      <c r="F29" s="209"/>
      <c r="G29" s="209"/>
      <c r="H29" s="226"/>
      <c r="I29" s="209"/>
      <c r="J29" s="209"/>
      <c r="K29" s="209"/>
      <c r="L29" s="209"/>
      <c r="M29" s="209"/>
      <c r="N29" s="209"/>
      <c r="O29" s="209"/>
      <c r="P29" s="209"/>
      <c r="Q29" s="209"/>
      <c r="R29" s="209"/>
      <c r="S29" s="210"/>
      <c r="T29" s="207"/>
      <c r="U29" s="207"/>
      <c r="V29" s="207"/>
      <c r="W29" s="207"/>
      <c r="X29" s="207"/>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row>
    <row r="30" spans="1:52">
      <c r="A30" s="207"/>
      <c r="B30" s="208"/>
      <c r="C30" s="209"/>
      <c r="D30" s="209"/>
      <c r="E30" s="209" t="s">
        <v>242</v>
      </c>
      <c r="F30" s="209"/>
      <c r="G30" s="209"/>
      <c r="H30" s="226"/>
      <c r="I30" s="209"/>
      <c r="J30" s="209"/>
      <c r="K30" s="209"/>
      <c r="L30" s="209"/>
      <c r="M30" s="209"/>
      <c r="N30" s="209"/>
      <c r="O30" s="209"/>
      <c r="P30" s="209"/>
      <c r="Q30" s="209"/>
      <c r="R30" s="209"/>
      <c r="S30" s="210"/>
      <c r="T30" s="207"/>
      <c r="U30" s="207"/>
      <c r="V30" s="207"/>
      <c r="W30" s="207"/>
      <c r="X30" s="207"/>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row>
    <row r="31" spans="1:52">
      <c r="A31" s="207"/>
      <c r="B31" s="225"/>
      <c r="C31" s="209"/>
      <c r="D31" s="209"/>
      <c r="E31" s="209" t="s">
        <v>48</v>
      </c>
      <c r="F31" s="209"/>
      <c r="G31" s="209"/>
      <c r="H31" s="209"/>
      <c r="I31" s="209"/>
      <c r="J31" s="209"/>
      <c r="K31" s="209"/>
      <c r="L31" s="209"/>
      <c r="M31" s="209"/>
      <c r="N31" s="209"/>
      <c r="O31" s="209"/>
      <c r="P31" s="209"/>
      <c r="Q31" s="209"/>
      <c r="R31" s="209"/>
      <c r="S31" s="210"/>
      <c r="T31" s="207"/>
      <c r="U31" s="207"/>
      <c r="V31" s="207"/>
      <c r="W31" s="207"/>
      <c r="X31" s="207"/>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row>
    <row r="32" spans="1:52">
      <c r="A32" s="207"/>
      <c r="B32" s="227"/>
      <c r="C32" s="209"/>
      <c r="D32" s="209"/>
      <c r="E32" s="209" t="s">
        <v>243</v>
      </c>
      <c r="F32" s="209"/>
      <c r="G32" s="209"/>
      <c r="H32" s="209"/>
      <c r="I32" s="209"/>
      <c r="J32" s="209"/>
      <c r="K32" s="209"/>
      <c r="L32" s="209"/>
      <c r="M32" s="226"/>
      <c r="N32" s="209"/>
      <c r="O32" s="209"/>
      <c r="P32" s="209"/>
      <c r="Q32" s="209"/>
      <c r="R32" s="209"/>
      <c r="S32" s="210"/>
      <c r="T32" s="207"/>
      <c r="U32" s="207"/>
      <c r="V32" s="207"/>
      <c r="W32" s="207"/>
      <c r="X32" s="207"/>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row>
    <row r="33" spans="1:50">
      <c r="A33" s="207"/>
      <c r="B33" s="227"/>
      <c r="C33" s="209"/>
      <c r="D33" s="209"/>
      <c r="E33" s="209" t="s">
        <v>47</v>
      </c>
      <c r="F33" s="209"/>
      <c r="G33" s="209"/>
      <c r="H33" s="209"/>
      <c r="I33" s="209"/>
      <c r="J33" s="209"/>
      <c r="K33" s="209"/>
      <c r="L33" s="209"/>
      <c r="M33" s="209"/>
      <c r="N33" s="209"/>
      <c r="O33" s="209"/>
      <c r="P33" s="209"/>
      <c r="Q33" s="209"/>
      <c r="R33" s="209"/>
      <c r="S33" s="210"/>
      <c r="T33" s="207"/>
      <c r="U33" s="207"/>
      <c r="V33" s="207"/>
      <c r="W33" s="207"/>
      <c r="X33" s="207"/>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row>
    <row r="34" spans="1:50">
      <c r="A34" s="207"/>
      <c r="B34" s="225"/>
      <c r="C34" s="209"/>
      <c r="D34" s="209"/>
      <c r="E34" s="209" t="s">
        <v>244</v>
      </c>
      <c r="F34" s="209"/>
      <c r="G34" s="209"/>
      <c r="H34" s="209"/>
      <c r="I34" s="209"/>
      <c r="J34" s="209"/>
      <c r="K34" s="209"/>
      <c r="L34" s="209"/>
      <c r="M34" s="209"/>
      <c r="N34" s="209"/>
      <c r="O34" s="209"/>
      <c r="P34" s="209"/>
      <c r="Q34" s="209"/>
      <c r="R34" s="209"/>
      <c r="S34" s="210"/>
      <c r="T34" s="207"/>
      <c r="U34" s="207"/>
      <c r="V34" s="207"/>
      <c r="W34" s="207"/>
      <c r="X34" s="207"/>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row>
    <row r="35" spans="1:50">
      <c r="A35" s="207"/>
      <c r="B35" s="227"/>
      <c r="C35" s="209"/>
      <c r="D35" s="209"/>
      <c r="E35" s="209" t="s">
        <v>231</v>
      </c>
      <c r="F35" s="209"/>
      <c r="G35" s="209"/>
      <c r="H35" s="209"/>
      <c r="I35" s="228"/>
      <c r="J35" s="209"/>
      <c r="K35" s="209"/>
      <c r="L35" s="209"/>
      <c r="M35" s="209"/>
      <c r="N35" s="209"/>
      <c r="O35" s="209"/>
      <c r="P35" s="209"/>
      <c r="Q35" s="209"/>
      <c r="R35" s="209"/>
      <c r="S35" s="210"/>
      <c r="T35" s="207"/>
      <c r="U35" s="207"/>
      <c r="V35" s="207"/>
      <c r="W35" s="207"/>
      <c r="X35" s="207"/>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row>
    <row r="36" spans="1:50">
      <c r="A36" s="207"/>
      <c r="B36" s="225"/>
      <c r="C36" s="209"/>
      <c r="D36" s="209"/>
      <c r="E36" s="209" t="s">
        <v>245</v>
      </c>
      <c r="F36" s="209"/>
      <c r="G36" s="209"/>
      <c r="H36" s="209"/>
      <c r="I36" s="209"/>
      <c r="J36" s="209"/>
      <c r="K36" s="209"/>
      <c r="L36" s="209"/>
      <c r="M36" s="209"/>
      <c r="N36" s="209"/>
      <c r="O36" s="209"/>
      <c r="P36" s="209"/>
      <c r="Q36" s="209"/>
      <c r="R36" s="209"/>
      <c r="S36" s="210"/>
      <c r="T36" s="207"/>
      <c r="U36" s="207"/>
      <c r="V36" s="207"/>
      <c r="W36" s="207"/>
      <c r="X36" s="207"/>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row>
    <row r="37" spans="1:50">
      <c r="A37" s="207"/>
      <c r="B37" s="227"/>
      <c r="C37" s="209"/>
      <c r="D37" s="209"/>
      <c r="E37" s="209" t="s">
        <v>274</v>
      </c>
      <c r="F37" s="209"/>
      <c r="G37" s="209"/>
      <c r="H37" s="209"/>
      <c r="I37" s="209"/>
      <c r="J37" s="209"/>
      <c r="K37" s="209"/>
      <c r="L37" s="209"/>
      <c r="M37" s="209"/>
      <c r="N37" s="209"/>
      <c r="O37" s="209"/>
      <c r="P37" s="209"/>
      <c r="Q37" s="209"/>
      <c r="R37" s="209"/>
      <c r="S37" s="210"/>
      <c r="T37" s="207"/>
      <c r="U37" s="207"/>
      <c r="V37" s="207"/>
      <c r="W37" s="207"/>
      <c r="X37" s="207"/>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row>
    <row r="38" spans="1:50">
      <c r="A38" s="207"/>
      <c r="B38" s="208"/>
      <c r="C38" s="209"/>
      <c r="D38" s="209"/>
      <c r="E38" s="209" t="s">
        <v>228</v>
      </c>
      <c r="F38" s="209"/>
      <c r="G38" s="209"/>
      <c r="H38" s="209"/>
      <c r="I38" s="209"/>
      <c r="J38" s="209"/>
      <c r="K38" s="209"/>
      <c r="L38" s="209"/>
      <c r="M38" s="209"/>
      <c r="N38" s="209"/>
      <c r="O38" s="209"/>
      <c r="P38" s="209"/>
      <c r="Q38" s="209"/>
      <c r="R38" s="209"/>
      <c r="S38" s="210"/>
      <c r="T38" s="207"/>
      <c r="U38" s="207"/>
      <c r="V38" s="207"/>
      <c r="W38" s="207"/>
      <c r="X38" s="207"/>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row>
    <row r="39" spans="1:50">
      <c r="A39" s="207"/>
      <c r="B39" s="208"/>
      <c r="C39" s="209"/>
      <c r="D39" s="209"/>
      <c r="E39" s="209" t="s">
        <v>246</v>
      </c>
      <c r="F39" s="209"/>
      <c r="G39" s="209"/>
      <c r="H39" s="209"/>
      <c r="I39" s="209"/>
      <c r="J39" s="209"/>
      <c r="K39" s="209"/>
      <c r="L39" s="209"/>
      <c r="M39" s="209"/>
      <c r="N39" s="209"/>
      <c r="O39" s="209"/>
      <c r="P39" s="209"/>
      <c r="Q39" s="209"/>
      <c r="R39" s="209"/>
      <c r="S39" s="210"/>
      <c r="T39" s="207"/>
      <c r="U39" s="207"/>
      <c r="V39" s="207"/>
      <c r="W39" s="207"/>
      <c r="X39" s="207"/>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row>
    <row r="40" spans="1:50">
      <c r="A40" s="207"/>
      <c r="B40" s="208"/>
      <c r="C40" s="209"/>
      <c r="D40" s="209"/>
      <c r="E40" s="209" t="s">
        <v>229</v>
      </c>
      <c r="F40" s="209"/>
      <c r="G40" s="209"/>
      <c r="H40" s="209"/>
      <c r="I40" s="209"/>
      <c r="J40" s="209"/>
      <c r="K40" s="209"/>
      <c r="L40" s="209"/>
      <c r="M40" s="209"/>
      <c r="N40" s="209"/>
      <c r="O40" s="209"/>
      <c r="P40" s="209"/>
      <c r="Q40" s="209"/>
      <c r="R40" s="209"/>
      <c r="S40" s="210"/>
      <c r="T40" s="207"/>
      <c r="U40" s="207"/>
      <c r="V40" s="207"/>
      <c r="W40" s="207"/>
      <c r="X40" s="207"/>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row>
    <row r="41" spans="1:50">
      <c r="A41" s="207"/>
      <c r="B41" s="208"/>
      <c r="C41" s="209"/>
      <c r="D41" s="209"/>
      <c r="E41" s="209" t="s">
        <v>247</v>
      </c>
      <c r="F41" s="209"/>
      <c r="G41" s="209"/>
      <c r="H41" s="209"/>
      <c r="I41" s="209"/>
      <c r="J41" s="209"/>
      <c r="K41" s="209"/>
      <c r="L41" s="209"/>
      <c r="M41" s="209"/>
      <c r="N41" s="209"/>
      <c r="O41" s="209"/>
      <c r="P41" s="209"/>
      <c r="Q41" s="209"/>
      <c r="R41" s="209"/>
      <c r="S41" s="210"/>
      <c r="T41" s="207"/>
      <c r="U41" s="207"/>
      <c r="V41" s="207"/>
      <c r="W41" s="207"/>
      <c r="X41" s="207"/>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row>
    <row r="42" spans="1:50">
      <c r="A42" s="207"/>
      <c r="B42" s="208"/>
      <c r="C42" s="209"/>
      <c r="D42" s="209"/>
      <c r="E42" s="209" t="s">
        <v>230</v>
      </c>
      <c r="F42" s="209"/>
      <c r="G42" s="209"/>
      <c r="H42" s="209"/>
      <c r="I42" s="209"/>
      <c r="J42" s="209"/>
      <c r="K42" s="209"/>
      <c r="L42" s="209"/>
      <c r="M42" s="209"/>
      <c r="N42" s="209"/>
      <c r="O42" s="209"/>
      <c r="P42" s="209"/>
      <c r="Q42" s="209"/>
      <c r="R42" s="209"/>
      <c r="S42" s="210"/>
      <c r="T42" s="207"/>
      <c r="U42" s="207"/>
      <c r="V42" s="207"/>
      <c r="W42" s="207"/>
      <c r="X42" s="207"/>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row>
    <row r="43" spans="1:50">
      <c r="A43" s="207"/>
      <c r="B43" s="208"/>
      <c r="C43" s="209"/>
      <c r="D43" s="209"/>
      <c r="E43" s="209" t="s">
        <v>248</v>
      </c>
      <c r="F43" s="209"/>
      <c r="G43" s="209"/>
      <c r="H43" s="209"/>
      <c r="I43" s="209"/>
      <c r="J43" s="209"/>
      <c r="K43" s="209"/>
      <c r="L43" s="209"/>
      <c r="M43" s="209"/>
      <c r="N43" s="209"/>
      <c r="O43" s="209"/>
      <c r="P43" s="209"/>
      <c r="Q43" s="209"/>
      <c r="R43" s="209"/>
      <c r="S43" s="210"/>
      <c r="T43" s="207"/>
      <c r="U43" s="207"/>
      <c r="V43" s="207"/>
      <c r="W43" s="207"/>
      <c r="X43" s="207"/>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row>
    <row r="44" spans="1:50">
      <c r="A44" s="207"/>
      <c r="B44" s="208"/>
      <c r="C44" s="209"/>
      <c r="D44" s="209"/>
      <c r="E44" s="209" t="s">
        <v>272</v>
      </c>
      <c r="F44" s="209"/>
      <c r="G44" s="209"/>
      <c r="H44" s="209"/>
      <c r="I44" s="209"/>
      <c r="J44" s="209"/>
      <c r="K44" s="209"/>
      <c r="L44" s="209"/>
      <c r="M44" s="209"/>
      <c r="N44" s="209"/>
      <c r="O44" s="209"/>
      <c r="P44" s="209"/>
      <c r="Q44" s="209"/>
      <c r="R44" s="209"/>
      <c r="S44" s="210"/>
      <c r="T44" s="207"/>
      <c r="U44" s="207"/>
      <c r="V44" s="207"/>
      <c r="W44" s="207"/>
      <c r="X44" s="207"/>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row>
    <row r="45" spans="1:50">
      <c r="A45" s="207"/>
      <c r="B45" s="208"/>
      <c r="C45" s="209"/>
      <c r="D45" s="209"/>
      <c r="E45" s="209" t="s">
        <v>275</v>
      </c>
      <c r="F45" s="209"/>
      <c r="G45" s="209"/>
      <c r="H45" s="209"/>
      <c r="I45" s="209"/>
      <c r="J45" s="209"/>
      <c r="K45" s="209"/>
      <c r="L45" s="209"/>
      <c r="M45" s="209"/>
      <c r="N45" s="209"/>
      <c r="O45" s="209"/>
      <c r="P45" s="209"/>
      <c r="Q45" s="209"/>
      <c r="R45" s="209"/>
      <c r="S45" s="210"/>
      <c r="T45" s="207"/>
      <c r="U45" s="207"/>
      <c r="V45" s="207"/>
      <c r="W45" s="207"/>
      <c r="X45" s="207"/>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row>
    <row r="46" spans="1:50">
      <c r="A46" s="207"/>
      <c r="B46" s="208"/>
      <c r="C46" s="209"/>
      <c r="D46" s="209"/>
      <c r="E46" s="209" t="s">
        <v>273</v>
      </c>
      <c r="F46" s="209"/>
      <c r="G46" s="209"/>
      <c r="H46" s="209"/>
      <c r="I46" s="209"/>
      <c r="J46" s="209"/>
      <c r="K46" s="209"/>
      <c r="L46" s="209"/>
      <c r="M46" s="209"/>
      <c r="N46" s="209"/>
      <c r="O46" s="209"/>
      <c r="P46" s="209"/>
      <c r="Q46" s="209"/>
      <c r="R46" s="209"/>
      <c r="S46" s="210"/>
      <c r="T46" s="207"/>
      <c r="U46" s="207"/>
      <c r="V46" s="207"/>
      <c r="W46" s="207"/>
      <c r="X46" s="207"/>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row>
    <row r="47" spans="1:50">
      <c r="A47" s="207"/>
      <c r="B47" s="208"/>
      <c r="C47" s="209"/>
      <c r="D47" s="209"/>
      <c r="E47" s="209" t="s">
        <v>276</v>
      </c>
      <c r="F47" s="209"/>
      <c r="G47" s="209"/>
      <c r="H47" s="209"/>
      <c r="I47" s="209"/>
      <c r="J47" s="209"/>
      <c r="K47" s="209"/>
      <c r="L47" s="209"/>
      <c r="M47" s="209"/>
      <c r="N47" s="209"/>
      <c r="O47" s="209"/>
      <c r="P47" s="209"/>
      <c r="Q47" s="209"/>
      <c r="R47" s="209"/>
      <c r="S47" s="210"/>
      <c r="T47" s="207"/>
      <c r="U47" s="207"/>
      <c r="V47" s="207"/>
      <c r="W47" s="207"/>
      <c r="X47" s="207"/>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row>
    <row r="48" spans="1:50">
      <c r="A48" s="207"/>
      <c r="B48" s="208"/>
      <c r="C48" s="209"/>
      <c r="D48" s="209"/>
      <c r="E48" s="209" t="s">
        <v>300</v>
      </c>
      <c r="F48" s="209"/>
      <c r="G48" s="209"/>
      <c r="H48" s="209"/>
      <c r="I48" s="209"/>
      <c r="J48" s="209"/>
      <c r="K48" s="209"/>
      <c r="L48" s="209"/>
      <c r="M48" s="209"/>
      <c r="N48" s="209"/>
      <c r="O48" s="209"/>
      <c r="P48" s="209"/>
      <c r="Q48" s="209"/>
      <c r="R48" s="209"/>
      <c r="S48" s="210"/>
      <c r="T48" s="207"/>
      <c r="U48" s="207"/>
      <c r="V48" s="207"/>
      <c r="W48" s="207"/>
      <c r="X48" s="207"/>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row>
    <row r="49" spans="1:50">
      <c r="A49" s="207"/>
      <c r="B49" s="208"/>
      <c r="C49" s="209"/>
      <c r="D49" s="209"/>
      <c r="E49" s="209" t="s">
        <v>301</v>
      </c>
      <c r="F49" s="209"/>
      <c r="G49" s="209"/>
      <c r="H49" s="209"/>
      <c r="I49" s="209"/>
      <c r="J49" s="209"/>
      <c r="K49" s="209"/>
      <c r="L49" s="209"/>
      <c r="M49" s="209"/>
      <c r="N49" s="209"/>
      <c r="O49" s="209"/>
      <c r="P49" s="209"/>
      <c r="Q49" s="209"/>
      <c r="R49" s="209"/>
      <c r="S49" s="210"/>
      <c r="T49" s="207"/>
      <c r="U49" s="207"/>
      <c r="V49" s="207"/>
      <c r="W49" s="207"/>
      <c r="X49" s="207"/>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row>
    <row r="50" spans="1:50">
      <c r="A50" s="207"/>
      <c r="B50" s="208"/>
      <c r="C50" s="209"/>
      <c r="D50" s="209"/>
      <c r="E50" s="209" t="s">
        <v>302</v>
      </c>
      <c r="F50" s="209"/>
      <c r="G50" s="209"/>
      <c r="H50" s="209"/>
      <c r="I50" s="209"/>
      <c r="J50" s="209"/>
      <c r="K50" s="209"/>
      <c r="L50" s="209"/>
      <c r="M50" s="209"/>
      <c r="N50" s="209"/>
      <c r="O50" s="209"/>
      <c r="P50" s="209"/>
      <c r="Q50" s="209"/>
      <c r="R50" s="209"/>
      <c r="S50" s="210"/>
      <c r="T50" s="207"/>
      <c r="U50" s="207"/>
      <c r="V50" s="207"/>
      <c r="W50" s="207"/>
      <c r="X50" s="207"/>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row>
    <row r="51" spans="1:50">
      <c r="A51" s="207"/>
      <c r="B51" s="208"/>
      <c r="C51" s="209"/>
      <c r="D51" s="209"/>
      <c r="E51" s="209" t="s">
        <v>303</v>
      </c>
      <c r="F51" s="209"/>
      <c r="G51" s="209"/>
      <c r="H51" s="209"/>
      <c r="I51" s="209"/>
      <c r="J51" s="209"/>
      <c r="K51" s="209"/>
      <c r="L51" s="209"/>
      <c r="M51" s="209"/>
      <c r="N51" s="209"/>
      <c r="O51" s="209"/>
      <c r="P51" s="209"/>
      <c r="Q51" s="209"/>
      <c r="R51" s="209"/>
      <c r="S51" s="210"/>
      <c r="T51" s="207"/>
      <c r="U51" s="207"/>
      <c r="V51" s="207"/>
      <c r="W51" s="207"/>
      <c r="X51" s="207"/>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row>
    <row r="52" spans="1:50">
      <c r="A52" s="207"/>
      <c r="B52" s="208"/>
      <c r="C52" s="209"/>
      <c r="D52" s="209"/>
      <c r="E52" s="209" t="s">
        <v>304</v>
      </c>
      <c r="F52" s="209"/>
      <c r="G52" s="209"/>
      <c r="H52" s="209"/>
      <c r="I52" s="209"/>
      <c r="J52" s="209"/>
      <c r="K52" s="209"/>
      <c r="L52" s="209"/>
      <c r="M52" s="209"/>
      <c r="N52" s="209"/>
      <c r="O52" s="209"/>
      <c r="P52" s="209"/>
      <c r="Q52" s="209"/>
      <c r="R52" s="209"/>
      <c r="S52" s="210"/>
      <c r="T52" s="207"/>
      <c r="U52" s="207"/>
      <c r="V52" s="207"/>
      <c r="W52" s="207"/>
      <c r="X52" s="207"/>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row>
    <row r="53" spans="1:50">
      <c r="A53" s="207"/>
      <c r="B53" s="208"/>
      <c r="C53" s="209"/>
      <c r="D53" s="209"/>
      <c r="E53" s="209" t="s">
        <v>305</v>
      </c>
      <c r="F53" s="209"/>
      <c r="G53" s="209"/>
      <c r="H53" s="209"/>
      <c r="I53" s="209"/>
      <c r="J53" s="209"/>
      <c r="K53" s="209"/>
      <c r="L53" s="209"/>
      <c r="M53" s="209"/>
      <c r="N53" s="209"/>
      <c r="O53" s="209"/>
      <c r="P53" s="209"/>
      <c r="Q53" s="209"/>
      <c r="R53" s="209"/>
      <c r="S53" s="210"/>
      <c r="T53" s="207"/>
      <c r="U53" s="207"/>
      <c r="V53" s="207"/>
      <c r="W53" s="207"/>
      <c r="X53" s="207"/>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row>
    <row r="54" spans="1:50">
      <c r="A54" s="207"/>
      <c r="B54" s="208"/>
      <c r="C54" s="209"/>
      <c r="D54" s="209"/>
      <c r="E54" s="209" t="s">
        <v>306</v>
      </c>
      <c r="F54" s="209"/>
      <c r="G54" s="209"/>
      <c r="H54" s="209"/>
      <c r="I54" s="209"/>
      <c r="J54" s="209"/>
      <c r="K54" s="209"/>
      <c r="L54" s="209"/>
      <c r="M54" s="209"/>
      <c r="N54" s="209"/>
      <c r="O54" s="209"/>
      <c r="P54" s="209"/>
      <c r="Q54" s="209"/>
      <c r="R54" s="209"/>
      <c r="S54" s="210"/>
      <c r="T54" s="207"/>
      <c r="U54" s="207"/>
      <c r="V54" s="207"/>
      <c r="W54" s="207"/>
      <c r="X54" s="207"/>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row>
    <row r="55" spans="1:50">
      <c r="A55" s="207"/>
      <c r="B55" s="208"/>
      <c r="C55" s="209"/>
      <c r="D55" s="209"/>
      <c r="E55" s="209" t="s">
        <v>307</v>
      </c>
      <c r="F55" s="209"/>
      <c r="G55" s="209"/>
      <c r="H55" s="209"/>
      <c r="I55" s="209"/>
      <c r="J55" s="209"/>
      <c r="K55" s="209"/>
      <c r="L55" s="209"/>
      <c r="M55" s="209"/>
      <c r="N55" s="209"/>
      <c r="O55" s="209"/>
      <c r="P55" s="209"/>
      <c r="Q55" s="209"/>
      <c r="R55" s="209"/>
      <c r="S55" s="210"/>
      <c r="T55" s="207"/>
      <c r="U55" s="207"/>
      <c r="V55" s="207"/>
      <c r="W55" s="207"/>
      <c r="X55" s="207"/>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row>
    <row r="56" spans="1:50">
      <c r="A56" s="207"/>
      <c r="B56" s="208"/>
      <c r="C56" s="209"/>
      <c r="D56" s="209"/>
      <c r="E56" s="209" t="s">
        <v>232</v>
      </c>
      <c r="F56" s="209"/>
      <c r="G56" s="209"/>
      <c r="H56" s="209"/>
      <c r="I56" s="209"/>
      <c r="J56" s="209"/>
      <c r="K56" s="209"/>
      <c r="L56" s="209"/>
      <c r="M56" s="209"/>
      <c r="N56" s="209"/>
      <c r="O56" s="209"/>
      <c r="P56" s="209"/>
      <c r="Q56" s="209"/>
      <c r="R56" s="209"/>
      <c r="S56" s="210"/>
      <c r="T56" s="207"/>
      <c r="U56" s="207"/>
      <c r="V56" s="207"/>
      <c r="W56" s="207"/>
      <c r="X56" s="207"/>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row>
    <row r="57" spans="1:50">
      <c r="A57" s="207"/>
      <c r="B57" s="208"/>
      <c r="C57" s="209"/>
      <c r="D57" s="209"/>
      <c r="E57" s="209" t="s">
        <v>249</v>
      </c>
      <c r="F57" s="209"/>
      <c r="G57" s="209"/>
      <c r="H57" s="209"/>
      <c r="I57" s="209"/>
      <c r="J57" s="209"/>
      <c r="K57" s="209"/>
      <c r="L57" s="209"/>
      <c r="M57" s="209"/>
      <c r="N57" s="209"/>
      <c r="O57" s="209"/>
      <c r="P57" s="209"/>
      <c r="Q57" s="209"/>
      <c r="R57" s="209"/>
      <c r="S57" s="210"/>
      <c r="T57" s="207"/>
      <c r="U57" s="207"/>
      <c r="V57" s="207"/>
      <c r="W57" s="207"/>
      <c r="X57" s="207"/>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row>
    <row r="58" spans="1:50">
      <c r="A58" s="207"/>
      <c r="B58" s="208"/>
      <c r="C58" s="209"/>
      <c r="D58" s="209"/>
      <c r="E58" s="209" t="s">
        <v>43</v>
      </c>
      <c r="F58" s="209"/>
      <c r="G58" s="209"/>
      <c r="H58" s="209"/>
      <c r="I58" s="209"/>
      <c r="J58" s="209"/>
      <c r="K58" s="209"/>
      <c r="L58" s="209"/>
      <c r="M58" s="209"/>
      <c r="N58" s="209"/>
      <c r="O58" s="209"/>
      <c r="P58" s="209"/>
      <c r="Q58" s="209"/>
      <c r="R58" s="209"/>
      <c r="S58" s="210"/>
      <c r="T58" s="207"/>
      <c r="U58" s="207"/>
      <c r="V58" s="207"/>
      <c r="W58" s="207"/>
      <c r="X58" s="207"/>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row>
    <row r="59" spans="1:50">
      <c r="A59" s="207"/>
      <c r="B59" s="208"/>
      <c r="C59" s="209"/>
      <c r="D59" s="209"/>
      <c r="E59" s="209" t="s">
        <v>44</v>
      </c>
      <c r="F59" s="209"/>
      <c r="G59" s="209"/>
      <c r="H59" s="209"/>
      <c r="I59" s="209"/>
      <c r="J59" s="209"/>
      <c r="K59" s="209"/>
      <c r="L59" s="209"/>
      <c r="M59" s="209"/>
      <c r="N59" s="209"/>
      <c r="O59" s="209"/>
      <c r="P59" s="209"/>
      <c r="Q59" s="209"/>
      <c r="R59" s="209"/>
      <c r="S59" s="210"/>
      <c r="T59" s="207"/>
      <c r="U59" s="207"/>
      <c r="V59" s="207"/>
      <c r="W59" s="207"/>
      <c r="X59" s="207"/>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row>
    <row r="60" spans="1:50">
      <c r="A60" s="207"/>
      <c r="B60" s="208"/>
      <c r="C60" s="209"/>
      <c r="D60" s="209"/>
      <c r="E60" s="209" t="s">
        <v>27</v>
      </c>
      <c r="F60" s="209"/>
      <c r="G60" s="209"/>
      <c r="H60" s="209"/>
      <c r="I60" s="209"/>
      <c r="J60" s="209"/>
      <c r="K60" s="209"/>
      <c r="L60" s="209"/>
      <c r="M60" s="209"/>
      <c r="N60" s="209"/>
      <c r="O60" s="209"/>
      <c r="P60" s="209"/>
      <c r="Q60" s="209"/>
      <c r="R60" s="209"/>
      <c r="S60" s="210"/>
      <c r="T60" s="207"/>
      <c r="U60" s="207"/>
      <c r="V60" s="207"/>
      <c r="W60" s="207"/>
      <c r="X60" s="207"/>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row>
    <row r="61" spans="1:50">
      <c r="A61" s="207"/>
      <c r="B61" s="208"/>
      <c r="C61" s="209"/>
      <c r="D61" s="209"/>
      <c r="E61" s="209" t="s">
        <v>250</v>
      </c>
      <c r="F61" s="209"/>
      <c r="G61" s="209"/>
      <c r="H61" s="209"/>
      <c r="I61" s="209"/>
      <c r="J61" s="209"/>
      <c r="K61" s="209"/>
      <c r="L61" s="209"/>
      <c r="M61" s="209"/>
      <c r="N61" s="209"/>
      <c r="O61" s="209"/>
      <c r="P61" s="209"/>
      <c r="Q61" s="209"/>
      <c r="R61" s="209"/>
      <c r="S61" s="210"/>
      <c r="T61" s="207"/>
      <c r="U61" s="207"/>
      <c r="V61" s="207"/>
      <c r="W61" s="207"/>
      <c r="X61" s="207"/>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row>
    <row r="62" spans="1:50">
      <c r="A62" s="207"/>
      <c r="B62" s="208"/>
      <c r="C62" s="209"/>
      <c r="D62" s="209"/>
      <c r="E62" s="209" t="s">
        <v>28</v>
      </c>
      <c r="F62" s="209"/>
      <c r="G62" s="209"/>
      <c r="H62" s="209"/>
      <c r="I62" s="209"/>
      <c r="J62" s="209"/>
      <c r="K62" s="209"/>
      <c r="L62" s="209"/>
      <c r="M62" s="209"/>
      <c r="N62" s="209"/>
      <c r="O62" s="209"/>
      <c r="P62" s="209"/>
      <c r="Q62" s="209"/>
      <c r="R62" s="209"/>
      <c r="S62" s="210"/>
      <c r="T62" s="207"/>
      <c r="U62" s="207"/>
      <c r="V62" s="207"/>
      <c r="W62" s="207"/>
      <c r="X62" s="207"/>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row>
    <row r="63" spans="1:50">
      <c r="A63" s="207"/>
      <c r="B63" s="208"/>
      <c r="C63" s="209"/>
      <c r="D63" s="209"/>
      <c r="E63" s="209" t="s">
        <v>251</v>
      </c>
      <c r="F63" s="209"/>
      <c r="G63" s="209"/>
      <c r="H63" s="209"/>
      <c r="I63" s="209"/>
      <c r="J63" s="209"/>
      <c r="K63" s="209"/>
      <c r="L63" s="209"/>
      <c r="M63" s="209"/>
      <c r="N63" s="209"/>
      <c r="O63" s="209"/>
      <c r="P63" s="209"/>
      <c r="Q63" s="209"/>
      <c r="R63" s="209"/>
      <c r="S63" s="210"/>
      <c r="T63" s="207"/>
      <c r="U63" s="207"/>
      <c r="V63" s="207"/>
      <c r="W63" s="207"/>
      <c r="X63" s="207"/>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row>
    <row r="64" spans="1:50">
      <c r="A64" s="207"/>
      <c r="B64" s="208"/>
      <c r="C64" s="209"/>
      <c r="D64" s="209"/>
      <c r="E64" s="209" t="s">
        <v>29</v>
      </c>
      <c r="F64" s="209"/>
      <c r="G64" s="209"/>
      <c r="H64" s="209"/>
      <c r="I64" s="209"/>
      <c r="J64" s="209"/>
      <c r="K64" s="209"/>
      <c r="L64" s="209"/>
      <c r="M64" s="209"/>
      <c r="N64" s="209"/>
      <c r="O64" s="209"/>
      <c r="P64" s="209"/>
      <c r="Q64" s="209"/>
      <c r="R64" s="209"/>
      <c r="S64" s="210"/>
      <c r="T64" s="207"/>
      <c r="U64" s="207"/>
      <c r="V64" s="207"/>
      <c r="W64" s="207"/>
      <c r="X64" s="207"/>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row>
    <row r="65" spans="1:50">
      <c r="A65" s="207"/>
      <c r="B65" s="208"/>
      <c r="C65" s="209"/>
      <c r="D65" s="209"/>
      <c r="E65" s="209" t="s">
        <v>252</v>
      </c>
      <c r="F65" s="209"/>
      <c r="G65" s="209"/>
      <c r="H65" s="209"/>
      <c r="I65" s="209"/>
      <c r="J65" s="209"/>
      <c r="K65" s="209"/>
      <c r="L65" s="209"/>
      <c r="M65" s="209"/>
      <c r="N65" s="209"/>
      <c r="O65" s="209"/>
      <c r="P65" s="209"/>
      <c r="Q65" s="209"/>
      <c r="R65" s="209"/>
      <c r="S65" s="210"/>
      <c r="T65" s="207"/>
      <c r="U65" s="207"/>
      <c r="V65" s="207"/>
      <c r="W65" s="207"/>
      <c r="X65" s="207"/>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row>
    <row r="66" spans="1:50">
      <c r="A66" s="207"/>
      <c r="B66" s="208"/>
      <c r="C66" s="209"/>
      <c r="D66" s="209"/>
      <c r="E66" s="209" t="s">
        <v>30</v>
      </c>
      <c r="F66" s="209"/>
      <c r="G66" s="209"/>
      <c r="H66" s="209"/>
      <c r="I66" s="209"/>
      <c r="J66" s="209"/>
      <c r="K66" s="209"/>
      <c r="L66" s="209"/>
      <c r="M66" s="209"/>
      <c r="N66" s="209"/>
      <c r="O66" s="209"/>
      <c r="P66" s="209"/>
      <c r="Q66" s="209"/>
      <c r="R66" s="209"/>
      <c r="S66" s="210"/>
      <c r="T66" s="207"/>
      <c r="U66" s="207"/>
      <c r="V66" s="207"/>
      <c r="W66" s="207"/>
      <c r="X66" s="207"/>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row>
    <row r="67" spans="1:50">
      <c r="A67" s="207"/>
      <c r="B67" s="208"/>
      <c r="C67" s="209"/>
      <c r="D67" s="209"/>
      <c r="E67" s="209" t="s">
        <v>253</v>
      </c>
      <c r="F67" s="209"/>
      <c r="G67" s="209"/>
      <c r="H67" s="209"/>
      <c r="I67" s="209"/>
      <c r="J67" s="209"/>
      <c r="K67" s="209"/>
      <c r="L67" s="209"/>
      <c r="M67" s="209"/>
      <c r="N67" s="209"/>
      <c r="O67" s="209"/>
      <c r="P67" s="209"/>
      <c r="Q67" s="209"/>
      <c r="R67" s="209"/>
      <c r="S67" s="210"/>
      <c r="T67" s="207"/>
      <c r="U67" s="207"/>
      <c r="V67" s="207"/>
      <c r="W67" s="207"/>
      <c r="X67" s="207"/>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row>
    <row r="68" spans="1:50">
      <c r="A68" s="207"/>
      <c r="B68" s="208"/>
      <c r="C68" s="209"/>
      <c r="D68" s="209"/>
      <c r="E68" s="209" t="s">
        <v>31</v>
      </c>
      <c r="F68" s="209"/>
      <c r="G68" s="209"/>
      <c r="H68" s="209"/>
      <c r="I68" s="209"/>
      <c r="J68" s="209"/>
      <c r="K68" s="209"/>
      <c r="L68" s="209"/>
      <c r="M68" s="209"/>
      <c r="N68" s="209"/>
      <c r="O68" s="209"/>
      <c r="P68" s="209"/>
      <c r="Q68" s="209"/>
      <c r="R68" s="209"/>
      <c r="S68" s="210"/>
      <c r="T68" s="207"/>
      <c r="U68" s="207"/>
      <c r="V68" s="207"/>
      <c r="W68" s="207"/>
      <c r="X68" s="207"/>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row>
    <row r="69" spans="1:50">
      <c r="A69" s="207"/>
      <c r="B69" s="208"/>
      <c r="C69" s="209"/>
      <c r="D69" s="209"/>
      <c r="E69" s="209" t="s">
        <v>254</v>
      </c>
      <c r="F69" s="209"/>
      <c r="G69" s="209"/>
      <c r="H69" s="209"/>
      <c r="I69" s="209"/>
      <c r="J69" s="209"/>
      <c r="K69" s="209"/>
      <c r="L69" s="209"/>
      <c r="M69" s="209"/>
      <c r="N69" s="209"/>
      <c r="O69" s="209"/>
      <c r="P69" s="209"/>
      <c r="Q69" s="209"/>
      <c r="R69" s="209"/>
      <c r="S69" s="210"/>
      <c r="T69" s="207"/>
      <c r="U69" s="207"/>
      <c r="V69" s="207"/>
      <c r="W69" s="207"/>
      <c r="X69" s="207"/>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row>
    <row r="70" spans="1:50">
      <c r="A70" s="207"/>
      <c r="B70" s="208"/>
      <c r="C70" s="209"/>
      <c r="D70" s="209"/>
      <c r="E70" s="209" t="s">
        <v>41</v>
      </c>
      <c r="F70" s="209"/>
      <c r="G70" s="209"/>
      <c r="H70" s="209"/>
      <c r="I70" s="209"/>
      <c r="J70" s="209"/>
      <c r="K70" s="209"/>
      <c r="L70" s="209"/>
      <c r="M70" s="209"/>
      <c r="N70" s="209"/>
      <c r="O70" s="209"/>
      <c r="P70" s="209"/>
      <c r="Q70" s="209"/>
      <c r="R70" s="209"/>
      <c r="S70" s="210"/>
      <c r="T70" s="207"/>
      <c r="U70" s="207"/>
      <c r="V70" s="207"/>
      <c r="W70" s="207"/>
      <c r="X70" s="207"/>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row>
    <row r="71" spans="1:50">
      <c r="A71" s="207"/>
      <c r="B71" s="208"/>
      <c r="C71" s="209"/>
      <c r="D71" s="209"/>
      <c r="E71" s="209" t="s">
        <v>42</v>
      </c>
      <c r="F71" s="209"/>
      <c r="G71" s="209"/>
      <c r="H71" s="209"/>
      <c r="I71" s="209"/>
      <c r="J71" s="209"/>
      <c r="K71" s="209"/>
      <c r="L71" s="209"/>
      <c r="M71" s="209"/>
      <c r="N71" s="209"/>
      <c r="O71" s="209"/>
      <c r="P71" s="209"/>
      <c r="Q71" s="209"/>
      <c r="R71" s="209"/>
      <c r="S71" s="210"/>
      <c r="T71" s="207"/>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row>
    <row r="72" spans="1:50">
      <c r="A72" s="207"/>
      <c r="B72" s="208"/>
      <c r="C72" s="209"/>
      <c r="D72" s="209"/>
      <c r="E72" s="209" t="s">
        <v>160</v>
      </c>
      <c r="F72" s="209"/>
      <c r="G72" s="209"/>
      <c r="H72" s="209"/>
      <c r="I72" s="209"/>
      <c r="J72" s="209"/>
      <c r="K72" s="209"/>
      <c r="L72" s="209"/>
      <c r="M72" s="209"/>
      <c r="N72" s="209"/>
      <c r="O72" s="209"/>
      <c r="P72" s="209"/>
      <c r="Q72" s="209"/>
      <c r="R72" s="209"/>
      <c r="S72" s="210"/>
      <c r="T72" s="207"/>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row>
    <row r="73" spans="1:50">
      <c r="A73" s="207"/>
      <c r="B73" s="208"/>
      <c r="C73" s="209"/>
      <c r="D73" s="209"/>
      <c r="E73" s="209" t="s">
        <v>36</v>
      </c>
      <c r="F73" s="209"/>
      <c r="G73" s="209"/>
      <c r="H73" s="209"/>
      <c r="I73" s="209"/>
      <c r="J73" s="209"/>
      <c r="K73" s="209"/>
      <c r="L73" s="209"/>
      <c r="M73" s="209"/>
      <c r="N73" s="209"/>
      <c r="O73" s="209"/>
      <c r="P73" s="209"/>
      <c r="Q73" s="209"/>
      <c r="R73" s="209"/>
      <c r="S73" s="210"/>
      <c r="T73" s="207"/>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row>
    <row r="74" spans="1:50">
      <c r="A74" s="207"/>
      <c r="B74" s="208"/>
      <c r="C74" s="209"/>
      <c r="D74" s="209"/>
      <c r="E74" s="209" t="s">
        <v>32</v>
      </c>
      <c r="F74" s="209"/>
      <c r="G74" s="209"/>
      <c r="H74" s="209"/>
      <c r="I74" s="209"/>
      <c r="J74" s="209"/>
      <c r="K74" s="209"/>
      <c r="L74" s="209"/>
      <c r="M74" s="209"/>
      <c r="N74" s="209"/>
      <c r="O74" s="209"/>
      <c r="P74" s="209"/>
      <c r="Q74" s="209"/>
      <c r="R74" s="209"/>
      <c r="S74" s="210"/>
      <c r="T74" s="207"/>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row>
    <row r="75" spans="1:50" ht="15.75" thickBot="1">
      <c r="A75" s="207"/>
      <c r="B75" s="221"/>
      <c r="C75" s="222"/>
      <c r="D75" s="222"/>
      <c r="E75" s="209" t="s">
        <v>33</v>
      </c>
      <c r="F75" s="222"/>
      <c r="G75" s="222"/>
      <c r="H75" s="222"/>
      <c r="I75" s="222"/>
      <c r="J75" s="222"/>
      <c r="K75" s="222"/>
      <c r="L75" s="222"/>
      <c r="M75" s="222"/>
      <c r="N75" s="222"/>
      <c r="O75" s="222"/>
      <c r="P75" s="222"/>
      <c r="Q75" s="222"/>
      <c r="R75" s="222"/>
      <c r="S75" s="223"/>
      <c r="T75" s="207"/>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row>
    <row r="76" spans="1:50">
      <c r="A76" s="206"/>
      <c r="B76" s="206"/>
      <c r="C76" s="206"/>
      <c r="D76" s="206"/>
      <c r="E76" s="209" t="s">
        <v>37</v>
      </c>
      <c r="F76" s="209"/>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row>
    <row r="77" spans="1:50">
      <c r="A77" s="206"/>
      <c r="B77" s="206"/>
      <c r="C77" s="206"/>
      <c r="D77" s="206"/>
      <c r="E77" s="209" t="s">
        <v>38</v>
      </c>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row>
    <row r="78" spans="1:50">
      <c r="A78" s="206"/>
      <c r="B78" s="206"/>
      <c r="C78" s="206"/>
      <c r="D78" s="206"/>
      <c r="E78" s="209" t="s">
        <v>39</v>
      </c>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row>
    <row r="79" spans="1:50">
      <c r="A79" s="206"/>
      <c r="B79" s="206"/>
      <c r="C79" s="206"/>
      <c r="D79" s="206"/>
      <c r="E79" s="209" t="s">
        <v>40</v>
      </c>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row>
    <row r="80" spans="1:50">
      <c r="A80" s="206"/>
      <c r="B80" s="206"/>
      <c r="C80" s="206"/>
      <c r="D80" s="206"/>
      <c r="E80" s="209" t="s">
        <v>34</v>
      </c>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row>
    <row r="81" spans="1:50">
      <c r="A81" s="206"/>
      <c r="B81" s="206"/>
      <c r="C81" s="206"/>
      <c r="D81" s="206"/>
      <c r="E81" s="209" t="s">
        <v>35</v>
      </c>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row>
    <row r="82" spans="1:50">
      <c r="A82" s="206"/>
      <c r="B82" s="206"/>
      <c r="C82" s="206"/>
      <c r="D82" s="206"/>
      <c r="E82" s="209" t="s">
        <v>263</v>
      </c>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row>
    <row r="83" spans="1:50">
      <c r="A83" s="206"/>
      <c r="B83" s="206"/>
      <c r="C83" s="206"/>
      <c r="D83" s="206"/>
      <c r="E83" s="209" t="s">
        <v>255</v>
      </c>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row>
    <row r="84" spans="1:50">
      <c r="A84" s="206"/>
      <c r="B84" s="206"/>
      <c r="C84" s="206"/>
      <c r="D84" s="206"/>
      <c r="E84" s="209" t="s">
        <v>270</v>
      </c>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row>
    <row r="85" spans="1:50">
      <c r="A85" s="206"/>
      <c r="B85" s="206"/>
      <c r="C85" s="206"/>
      <c r="D85" s="206"/>
      <c r="E85" s="209" t="s">
        <v>256</v>
      </c>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row>
    <row r="86" spans="1:50">
      <c r="A86" s="206"/>
      <c r="B86" s="206"/>
      <c r="C86" s="206"/>
      <c r="D86" s="206"/>
      <c r="E86" s="209" t="s">
        <v>269</v>
      </c>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row>
    <row r="87" spans="1:50">
      <c r="A87" s="206"/>
      <c r="B87" s="206"/>
      <c r="C87" s="206"/>
      <c r="D87" s="206"/>
      <c r="E87" s="209" t="s">
        <v>257</v>
      </c>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row>
    <row r="88" spans="1:50">
      <c r="A88" s="206"/>
      <c r="B88" s="206"/>
      <c r="C88" s="206"/>
      <c r="D88" s="206"/>
      <c r="E88" s="209" t="s">
        <v>268</v>
      </c>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row>
    <row r="89" spans="1:50">
      <c r="A89" s="206"/>
      <c r="B89" s="206"/>
      <c r="C89" s="206"/>
      <c r="D89" s="206"/>
      <c r="E89" s="209" t="s">
        <v>258</v>
      </c>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row>
    <row r="90" spans="1:50">
      <c r="A90" s="206"/>
      <c r="B90" s="206"/>
      <c r="C90" s="206"/>
      <c r="D90" s="206"/>
      <c r="E90" s="209" t="s">
        <v>267</v>
      </c>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row>
    <row r="91" spans="1:50">
      <c r="A91" s="206"/>
      <c r="B91" s="206"/>
      <c r="C91" s="206"/>
      <c r="D91" s="206"/>
      <c r="E91" s="209" t="s">
        <v>259</v>
      </c>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row>
    <row r="92" spans="1:50">
      <c r="A92" s="206"/>
      <c r="B92" s="206"/>
      <c r="C92" s="206"/>
      <c r="D92" s="206"/>
      <c r="E92" s="209" t="s">
        <v>266</v>
      </c>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row>
    <row r="93" spans="1:50">
      <c r="A93" s="206"/>
      <c r="B93" s="206"/>
      <c r="C93" s="206"/>
      <c r="D93" s="206"/>
      <c r="E93" s="209" t="s">
        <v>260</v>
      </c>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row>
    <row r="94" spans="1:50">
      <c r="A94" s="206"/>
      <c r="B94" s="206"/>
      <c r="C94" s="206"/>
      <c r="D94" s="206"/>
      <c r="E94" s="209" t="s">
        <v>265</v>
      </c>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row>
    <row r="95" spans="1:50">
      <c r="A95" s="206"/>
      <c r="B95" s="206"/>
      <c r="C95" s="206"/>
      <c r="D95" s="206"/>
      <c r="E95" s="209" t="s">
        <v>261</v>
      </c>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row>
    <row r="96" spans="1:50">
      <c r="A96" s="206"/>
      <c r="B96" s="206"/>
      <c r="C96" s="206"/>
      <c r="D96" s="206"/>
      <c r="E96" s="209" t="s">
        <v>264</v>
      </c>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row>
    <row r="97" spans="1:50">
      <c r="A97" s="206"/>
      <c r="B97" s="206"/>
      <c r="C97" s="206"/>
      <c r="D97" s="206"/>
      <c r="E97" s="209" t="s">
        <v>262</v>
      </c>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row>
    <row r="98" spans="1:50">
      <c r="A98" s="206"/>
      <c r="B98" s="206"/>
      <c r="C98" s="206"/>
      <c r="D98" s="206"/>
      <c r="E98" s="209" t="s">
        <v>296</v>
      </c>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row>
    <row r="99" spans="1:50">
      <c r="A99" s="206"/>
      <c r="B99" s="206"/>
      <c r="C99" s="206"/>
      <c r="D99" s="206"/>
      <c r="E99" s="209" t="s">
        <v>297</v>
      </c>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row>
    <row r="100" spans="1:50">
      <c r="A100" s="206"/>
      <c r="B100" s="206"/>
      <c r="C100" s="206"/>
      <c r="D100" s="206"/>
      <c r="E100" s="209" t="s">
        <v>298</v>
      </c>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row>
    <row r="101" spans="1:50">
      <c r="E101" s="209" t="s">
        <v>299</v>
      </c>
    </row>
  </sheetData>
  <mergeCells count="1">
    <mergeCell ref="H1:K1"/>
  </mergeCells>
  <phoneticPr fontId="23" type="noConversion"/>
  <pageMargins left="0.7" right="0.7" top="0.75" bottom="0.75" header="0.3" footer="0.3"/>
  <pageSetup orientation="portrait" r:id="rId1"/>
</worksheet>
</file>

<file path=docMetadata/LabelInfo.xml><?xml version="1.0" encoding="utf-8"?>
<clbl:labelList xmlns:clbl="http://schemas.microsoft.com/office/2020/mipLabelMetadata">
  <clbl:label id="{e3e41b38-373c-4b3a-9137-5c0b023d0bef}" enabled="1" method="Standard" siteId="{b213b057-1008-4204-8c53-8147bc602a2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1269</vt:i4>
      </vt:variant>
    </vt:vector>
  </HeadingPairs>
  <TitlesOfParts>
    <vt:vector size="1276" baseType="lpstr">
      <vt:lpstr>ÚČASTNICKÁ SMLOUVA</vt:lpstr>
      <vt:lpstr>Pokyny k vyplňování nových FS</vt:lpstr>
      <vt:lpstr>Nové fakturační skupiny</vt:lpstr>
      <vt:lpstr>Pokyny k vyplňování seznamu ÚS</vt:lpstr>
      <vt:lpstr>Seznam účastnických smluv</vt:lpstr>
      <vt:lpstr>Dohoda o přenosu</vt:lpstr>
      <vt:lpstr>Příloha Dohody o přenosu</vt:lpstr>
      <vt:lpstr>ANO</vt:lpstr>
      <vt:lpstr>ANO_NE</vt:lpstr>
      <vt:lpstr>ASAP</vt:lpstr>
      <vt:lpstr>auto_kod</vt:lpstr>
      <vt:lpstr>BA_account</vt:lpstr>
      <vt:lpstr>BA_CO</vt:lpstr>
      <vt:lpstr>BA_CP</vt:lpstr>
      <vt:lpstr>BA_jmeno</vt:lpstr>
      <vt:lpstr>BA_mail</vt:lpstr>
      <vt:lpstr>BA_mesto</vt:lpstr>
      <vt:lpstr>BA_prefix</vt:lpstr>
      <vt:lpstr>BA_prijmeni</vt:lpstr>
      <vt:lpstr>BA_PSC</vt:lpstr>
      <vt:lpstr>BA_PVH_1</vt:lpstr>
      <vt:lpstr>BA_PVH_10</vt:lpstr>
      <vt:lpstr>BA_PVH_11</vt:lpstr>
      <vt:lpstr>BA_PVH_12</vt:lpstr>
      <vt:lpstr>BA_PVH_13</vt:lpstr>
      <vt:lpstr>BA_PVH_14</vt:lpstr>
      <vt:lpstr>BA_PVH_15</vt:lpstr>
      <vt:lpstr>BA_PVH_16</vt:lpstr>
      <vt:lpstr>BA_PVH_17</vt:lpstr>
      <vt:lpstr>BA_PVH_18</vt:lpstr>
      <vt:lpstr>BA_PVH_19</vt:lpstr>
      <vt:lpstr>BA_PVH_2</vt:lpstr>
      <vt:lpstr>BA_PVH_20</vt:lpstr>
      <vt:lpstr>BA_PVH_3</vt:lpstr>
      <vt:lpstr>BA_PVH_4</vt:lpstr>
      <vt:lpstr>BA_PVH_5</vt:lpstr>
      <vt:lpstr>BA_PVH_6</vt:lpstr>
      <vt:lpstr>BA_PVH_7</vt:lpstr>
      <vt:lpstr>BA_PVH_8</vt:lpstr>
      <vt:lpstr>BA_PVH_9</vt:lpstr>
      <vt:lpstr>BA_ulice</vt:lpstr>
      <vt:lpstr>bankcode</vt:lpstr>
      <vt:lpstr>BlokMezHovor</vt:lpstr>
      <vt:lpstr>BlokMezHovor_1</vt:lpstr>
      <vt:lpstr>BlokMezHovor_10</vt:lpstr>
      <vt:lpstr>BlokMezHovor_11</vt:lpstr>
      <vt:lpstr>BlokMezHovor_12</vt:lpstr>
      <vt:lpstr>BlokMezHovor_13</vt:lpstr>
      <vt:lpstr>BlokMezHovor_14</vt:lpstr>
      <vt:lpstr>BlokMezHovor_15</vt:lpstr>
      <vt:lpstr>BlokMezHovor_16</vt:lpstr>
      <vt:lpstr>BlokMezHovor_17</vt:lpstr>
      <vt:lpstr>BlokMezHovor_18</vt:lpstr>
      <vt:lpstr>BlokMezHovor_19</vt:lpstr>
      <vt:lpstr>BlokMezHovor_2</vt:lpstr>
      <vt:lpstr>BlokMezHovor_20</vt:lpstr>
      <vt:lpstr>BlokMezHovor_3</vt:lpstr>
      <vt:lpstr>BlokMezHovor_4</vt:lpstr>
      <vt:lpstr>BlokMezHovor_5</vt:lpstr>
      <vt:lpstr>BlokMezHovor_6</vt:lpstr>
      <vt:lpstr>BlokMezHovor_7</vt:lpstr>
      <vt:lpstr>BlokMezHovor_8</vt:lpstr>
      <vt:lpstr>BlokMezHovor_9</vt:lpstr>
      <vt:lpstr>CisloOrientacni</vt:lpstr>
      <vt:lpstr>CisloOrientacni_1</vt:lpstr>
      <vt:lpstr>CisloOrientacni_10</vt:lpstr>
      <vt:lpstr>CisloOrientacni_11</vt:lpstr>
      <vt:lpstr>CisloOrientacni_12</vt:lpstr>
      <vt:lpstr>CisloOrientacni_13</vt:lpstr>
      <vt:lpstr>CisloOrientacni_14</vt:lpstr>
      <vt:lpstr>CisloOrientacni_15</vt:lpstr>
      <vt:lpstr>CisloOrientacni_16</vt:lpstr>
      <vt:lpstr>CisloOrientacni_17</vt:lpstr>
      <vt:lpstr>CisloOrientacni_18</vt:lpstr>
      <vt:lpstr>CisloOrientacni_19</vt:lpstr>
      <vt:lpstr>CisloOrientacni_2</vt:lpstr>
      <vt:lpstr>CisloOrientacni_20</vt:lpstr>
      <vt:lpstr>CisloOrientacni_3</vt:lpstr>
      <vt:lpstr>CisloOrientacni_4</vt:lpstr>
      <vt:lpstr>CisloOrientacni_5</vt:lpstr>
      <vt:lpstr>CisloOrientacni_6</vt:lpstr>
      <vt:lpstr>CisloOrientacni_7</vt:lpstr>
      <vt:lpstr>CisloOrientacni_8</vt:lpstr>
      <vt:lpstr>CisloOrientacni_9</vt:lpstr>
      <vt:lpstr>CisloPopisne</vt:lpstr>
      <vt:lpstr>CisloPopisne_1</vt:lpstr>
      <vt:lpstr>CisloPopisne_10</vt:lpstr>
      <vt:lpstr>CisloPopisne_11</vt:lpstr>
      <vt:lpstr>CisloPopisne_12</vt:lpstr>
      <vt:lpstr>CisloPopisne_13</vt:lpstr>
      <vt:lpstr>CisloPopisne_14</vt:lpstr>
      <vt:lpstr>CisloPopisne_15</vt:lpstr>
      <vt:lpstr>CisloPopisne_16</vt:lpstr>
      <vt:lpstr>CisloPopisne_17</vt:lpstr>
      <vt:lpstr>CisloPopisne_18</vt:lpstr>
      <vt:lpstr>CisloPopisne_19</vt:lpstr>
      <vt:lpstr>CisloPopisne_2</vt:lpstr>
      <vt:lpstr>CisloPopisne_20</vt:lpstr>
      <vt:lpstr>CisloPopisne_3</vt:lpstr>
      <vt:lpstr>CisloPopisne_4</vt:lpstr>
      <vt:lpstr>CisloPopisne_5</vt:lpstr>
      <vt:lpstr>CisloPopisne_6</vt:lpstr>
      <vt:lpstr>CisloPopisne_7</vt:lpstr>
      <vt:lpstr>CisloPopisne_8</vt:lpstr>
      <vt:lpstr>CisloPopisne_9</vt:lpstr>
      <vt:lpstr>CisloSIM</vt:lpstr>
      <vt:lpstr>CisloSIM_1</vt:lpstr>
      <vt:lpstr>CisloSIM_10</vt:lpstr>
      <vt:lpstr>CisloSIM_11</vt:lpstr>
      <vt:lpstr>CisloSIM_12</vt:lpstr>
      <vt:lpstr>CisloSIM_13</vt:lpstr>
      <vt:lpstr>CisloSIM_14</vt:lpstr>
      <vt:lpstr>CisloSIM_15</vt:lpstr>
      <vt:lpstr>CisloSIM_16</vt:lpstr>
      <vt:lpstr>CisloSIM_17</vt:lpstr>
      <vt:lpstr>CisloSIM_18</vt:lpstr>
      <vt:lpstr>CisloSIM_19</vt:lpstr>
      <vt:lpstr>CisloSIM_2</vt:lpstr>
      <vt:lpstr>CisloSIM_20</vt:lpstr>
      <vt:lpstr>CisloSIM_3</vt:lpstr>
      <vt:lpstr>CisloSIM_4</vt:lpstr>
      <vt:lpstr>CisloSIM_5</vt:lpstr>
      <vt:lpstr>CisloSIM_6</vt:lpstr>
      <vt:lpstr>CisloSIM_7</vt:lpstr>
      <vt:lpstr>CisloSIM_8</vt:lpstr>
      <vt:lpstr>CisloSIM_9</vt:lpstr>
      <vt:lpstr>CisloUctu</vt:lpstr>
      <vt:lpstr>CisloUctu_1</vt:lpstr>
      <vt:lpstr>CisloUctu_10</vt:lpstr>
      <vt:lpstr>CisloUctu_11</vt:lpstr>
      <vt:lpstr>CisloUctu_12</vt:lpstr>
      <vt:lpstr>CisloUctu_13</vt:lpstr>
      <vt:lpstr>CisloUctu_14</vt:lpstr>
      <vt:lpstr>CisloUctu_15</vt:lpstr>
      <vt:lpstr>CisloUctu_16</vt:lpstr>
      <vt:lpstr>CisloUctu_17</vt:lpstr>
      <vt:lpstr>CisloUctu_18</vt:lpstr>
      <vt:lpstr>CisloUctu_19</vt:lpstr>
      <vt:lpstr>CisloUctu_2</vt:lpstr>
      <vt:lpstr>CisloUctu_20</vt:lpstr>
      <vt:lpstr>CisloUctu_3</vt:lpstr>
      <vt:lpstr>CisloUctu_4</vt:lpstr>
      <vt:lpstr>CisloUctu_5</vt:lpstr>
      <vt:lpstr>CisloUctu_6</vt:lpstr>
      <vt:lpstr>CisloUctu_7</vt:lpstr>
      <vt:lpstr>CisloUctu_8</vt:lpstr>
      <vt:lpstr>CisloUctu_9</vt:lpstr>
      <vt:lpstr>CoDod</vt:lpstr>
      <vt:lpstr>Contract_borders</vt:lpstr>
      <vt:lpstr>CoZajemce</vt:lpstr>
      <vt:lpstr>CP_balik_value</vt:lpstr>
      <vt:lpstr>CP_posta_value</vt:lpstr>
      <vt:lpstr>CpDod</vt:lpstr>
      <vt:lpstr>CPOST</vt:lpstr>
      <vt:lpstr>CPOST_balik</vt:lpstr>
      <vt:lpstr>CPOST_PKG</vt:lpstr>
      <vt:lpstr>CpZajemce</vt:lpstr>
      <vt:lpstr>customer_delivery_note</vt:lpstr>
      <vt:lpstr>customer_order</vt:lpstr>
      <vt:lpstr>CVOP</vt:lpstr>
      <vt:lpstr>DataRoamLimit</vt:lpstr>
      <vt:lpstr>DATrl</vt:lpstr>
      <vt:lpstr>DatRoamLimit_1</vt:lpstr>
      <vt:lpstr>DatRoamLimit_10</vt:lpstr>
      <vt:lpstr>DatRoamLimit_11</vt:lpstr>
      <vt:lpstr>DatRoamLimit_12</vt:lpstr>
      <vt:lpstr>DatRoamLimit_13</vt:lpstr>
      <vt:lpstr>DatRoamLimit_14</vt:lpstr>
      <vt:lpstr>DatRoamLimit_15</vt:lpstr>
      <vt:lpstr>DatRoamLimit_16</vt:lpstr>
      <vt:lpstr>DatRoamLimit_17</vt:lpstr>
      <vt:lpstr>DatRoamLimit_18</vt:lpstr>
      <vt:lpstr>DatRoamLimit_19</vt:lpstr>
      <vt:lpstr>DatRoamLimit_2</vt:lpstr>
      <vt:lpstr>DatRoamLimit_20</vt:lpstr>
      <vt:lpstr>DatRoamLimit_3</vt:lpstr>
      <vt:lpstr>DatRoamLimit_4</vt:lpstr>
      <vt:lpstr>DatRoamLimit_5</vt:lpstr>
      <vt:lpstr>DatRoamLimit_6</vt:lpstr>
      <vt:lpstr>DatRoamLimit_7</vt:lpstr>
      <vt:lpstr>DatRoamLimit_8</vt:lpstr>
      <vt:lpstr>DatRoamLimit_9</vt:lpstr>
      <vt:lpstr>DatRoamZvyhod</vt:lpstr>
      <vt:lpstr>DatRoamZvyhod1_1</vt:lpstr>
      <vt:lpstr>DatRoamZvyhod1_10</vt:lpstr>
      <vt:lpstr>DatRoamZvyhod1_11</vt:lpstr>
      <vt:lpstr>DatRoamZvyhod1_12</vt:lpstr>
      <vt:lpstr>DatRoamZvyhod1_13</vt:lpstr>
      <vt:lpstr>DatRoamZvyhod1_14</vt:lpstr>
      <vt:lpstr>DatRoamZvyhod1_15</vt:lpstr>
      <vt:lpstr>DatRoamZvyhod1_16</vt:lpstr>
      <vt:lpstr>DatRoamZvyhod1_17</vt:lpstr>
      <vt:lpstr>DatRoamZvyhod1_18</vt:lpstr>
      <vt:lpstr>DatRoamZvyhod1_19</vt:lpstr>
      <vt:lpstr>DatRoamZvyhod1_2</vt:lpstr>
      <vt:lpstr>DatRoamZvyhod1_20</vt:lpstr>
      <vt:lpstr>DatRoamZvyhod1_3</vt:lpstr>
      <vt:lpstr>DatRoamZvyhod1_4</vt:lpstr>
      <vt:lpstr>DatRoamZvyhod1_5</vt:lpstr>
      <vt:lpstr>DatRoamZvyhod1_6</vt:lpstr>
      <vt:lpstr>DatRoamZvyhod1_7</vt:lpstr>
      <vt:lpstr>DatRoamZvyhod1_8</vt:lpstr>
      <vt:lpstr>DatRoamZvyhod1_9</vt:lpstr>
      <vt:lpstr>DatRoamZvyhod2_1</vt:lpstr>
      <vt:lpstr>DatRoamZvyhod2_10</vt:lpstr>
      <vt:lpstr>DatRoamZvyhod2_11</vt:lpstr>
      <vt:lpstr>DatRoamZvyhod2_12</vt:lpstr>
      <vt:lpstr>DatRoamZvyhod2_13</vt:lpstr>
      <vt:lpstr>DatRoamZvyhod2_14</vt:lpstr>
      <vt:lpstr>DatRoamZvyhod2_15</vt:lpstr>
      <vt:lpstr>DatRoamZvyhod2_16</vt:lpstr>
      <vt:lpstr>DatRoamZvyhod2_17</vt:lpstr>
      <vt:lpstr>DatRoamZvyhod2_18</vt:lpstr>
      <vt:lpstr>DatRoamZvyhod2_19</vt:lpstr>
      <vt:lpstr>DatRoamZvyhod2_2</vt:lpstr>
      <vt:lpstr>DatRoamZvyhod2_20</vt:lpstr>
      <vt:lpstr>DatRoamZvyhod2_3</vt:lpstr>
      <vt:lpstr>DatRoamZvyhod2_4</vt:lpstr>
      <vt:lpstr>DatRoamZvyhod2_5</vt:lpstr>
      <vt:lpstr>DatRoamZvyhod2_6</vt:lpstr>
      <vt:lpstr>DatRoamZvyhod2_7</vt:lpstr>
      <vt:lpstr>DatRoamZvyhod2_8</vt:lpstr>
      <vt:lpstr>DatRoamZvyhod2_9</vt:lpstr>
      <vt:lpstr>DatRoamZvyhod3_1</vt:lpstr>
      <vt:lpstr>DatRoamZvyhod3_10</vt:lpstr>
      <vt:lpstr>DatRoamZvyhod3_11</vt:lpstr>
      <vt:lpstr>DatRoamZvyhod3_12</vt:lpstr>
      <vt:lpstr>DatRoamZvyhod3_13</vt:lpstr>
      <vt:lpstr>DatRoamZvyhod3_14</vt:lpstr>
      <vt:lpstr>DatRoamZvyhod3_15</vt:lpstr>
      <vt:lpstr>DatRoamZvyhod3_16</vt:lpstr>
      <vt:lpstr>DatRoamZvyhod3_17</vt:lpstr>
      <vt:lpstr>DatRoamZvyhod3_18</vt:lpstr>
      <vt:lpstr>DatRoamZvyhod3_19</vt:lpstr>
      <vt:lpstr>DatRoamZvyhod3_2</vt:lpstr>
      <vt:lpstr>DatRoamZvyhod3_20</vt:lpstr>
      <vt:lpstr>DatRoamZvyhod3_3</vt:lpstr>
      <vt:lpstr>DatRoamZvyhod3_4</vt:lpstr>
      <vt:lpstr>DatRoamZvyhod3_5</vt:lpstr>
      <vt:lpstr>DatRoamZvyhod3_6</vt:lpstr>
      <vt:lpstr>DatRoamZvyhod3_7</vt:lpstr>
      <vt:lpstr>DatRoamZvyhod3_8</vt:lpstr>
      <vt:lpstr>DatRoamZvyhod3_9</vt:lpstr>
      <vt:lpstr>DatRoamZvyhod4_1</vt:lpstr>
      <vt:lpstr>DatRoamZvyhod4_10</vt:lpstr>
      <vt:lpstr>DatRoamZvyhod4_11</vt:lpstr>
      <vt:lpstr>DatRoamZvyhod4_12</vt:lpstr>
      <vt:lpstr>DatRoamZvyhod4_13</vt:lpstr>
      <vt:lpstr>DatRoamZvyhod4_14</vt:lpstr>
      <vt:lpstr>DatRoamZvyhod4_15</vt:lpstr>
      <vt:lpstr>DatRoamZvyhod4_16</vt:lpstr>
      <vt:lpstr>DatRoamZvyhod4_17</vt:lpstr>
      <vt:lpstr>DatRoamZvyhod4_18</vt:lpstr>
      <vt:lpstr>DatRoamZvyhod4_19</vt:lpstr>
      <vt:lpstr>DatRoamZvyhod4_2</vt:lpstr>
      <vt:lpstr>DatRoamZvyhod4_20</vt:lpstr>
      <vt:lpstr>DatRoamZvyhod4_3</vt:lpstr>
      <vt:lpstr>DatRoamZvyhod4_4</vt:lpstr>
      <vt:lpstr>DatRoamZvyhod4_5</vt:lpstr>
      <vt:lpstr>DatRoamZvyhod4_6</vt:lpstr>
      <vt:lpstr>DatRoamZvyhod4_7</vt:lpstr>
      <vt:lpstr>DatRoamZvyhod4_8</vt:lpstr>
      <vt:lpstr>DatRoamZvyhod4_9</vt:lpstr>
      <vt:lpstr>DATrz1</vt:lpstr>
      <vt:lpstr>DATrz2</vt:lpstr>
      <vt:lpstr>DATrz3</vt:lpstr>
      <vt:lpstr>DATrz4</vt:lpstr>
      <vt:lpstr>DatTarifZvyhod</vt:lpstr>
      <vt:lpstr>DatTarifZvyhod_1</vt:lpstr>
      <vt:lpstr>DatTarifZvyhod_10</vt:lpstr>
      <vt:lpstr>DatTarifZvyhod_11</vt:lpstr>
      <vt:lpstr>DatTarifZvyhod_12</vt:lpstr>
      <vt:lpstr>DatTarifZvyhod_13</vt:lpstr>
      <vt:lpstr>DatTarifZvyhod_14</vt:lpstr>
      <vt:lpstr>DatTarifZvyhod_15</vt:lpstr>
      <vt:lpstr>DatTarifZvyhod_16</vt:lpstr>
      <vt:lpstr>DatTarifZvyhod_17</vt:lpstr>
      <vt:lpstr>DatTarifZvyhod_18</vt:lpstr>
      <vt:lpstr>DatTarifZvyhod_19</vt:lpstr>
      <vt:lpstr>DatTarifZvyhod_2</vt:lpstr>
      <vt:lpstr>DatTarifZvyhod_20</vt:lpstr>
      <vt:lpstr>DatTarifZvyhod_3</vt:lpstr>
      <vt:lpstr>DatTarifZvyhod_4</vt:lpstr>
      <vt:lpstr>DatTarifZvyhod_5</vt:lpstr>
      <vt:lpstr>DatTarifZvyhod_6</vt:lpstr>
      <vt:lpstr>DatTarifZvyhod_7</vt:lpstr>
      <vt:lpstr>DatTarifZvyhod_8</vt:lpstr>
      <vt:lpstr>DatTarifZvyhod_9</vt:lpstr>
      <vt:lpstr>DATtzv</vt:lpstr>
      <vt:lpstr>DatumNarozeni</vt:lpstr>
      <vt:lpstr>DatumPodpisu</vt:lpstr>
      <vt:lpstr>Delivery</vt:lpstr>
      <vt:lpstr>delivery_borders</vt:lpstr>
      <vt:lpstr>delivery_kontrola</vt:lpstr>
      <vt:lpstr>Delivery_lock</vt:lpstr>
      <vt:lpstr>delivery_parnter</vt:lpstr>
      <vt:lpstr>Delivery_titles</vt:lpstr>
      <vt:lpstr>DicZajemce</vt:lpstr>
      <vt:lpstr>DodAdresa</vt:lpstr>
      <vt:lpstr>Downloads</vt:lpstr>
      <vt:lpstr>Downloads_1</vt:lpstr>
      <vt:lpstr>Downloads_10</vt:lpstr>
      <vt:lpstr>Downloads_11</vt:lpstr>
      <vt:lpstr>Downloads_12</vt:lpstr>
      <vt:lpstr>Downloads_13</vt:lpstr>
      <vt:lpstr>Downloads_14</vt:lpstr>
      <vt:lpstr>Downloads_15</vt:lpstr>
      <vt:lpstr>Downloads_16</vt:lpstr>
      <vt:lpstr>Downloads_17</vt:lpstr>
      <vt:lpstr>Downloads_18</vt:lpstr>
      <vt:lpstr>Downloads_19</vt:lpstr>
      <vt:lpstr>Downloads_2</vt:lpstr>
      <vt:lpstr>Downloads_20</vt:lpstr>
      <vt:lpstr>Downloads_3</vt:lpstr>
      <vt:lpstr>Downloads_4</vt:lpstr>
      <vt:lpstr>Downloads_5</vt:lpstr>
      <vt:lpstr>Downloads_6</vt:lpstr>
      <vt:lpstr>Downloads_7</vt:lpstr>
      <vt:lpstr>Downloads_8</vt:lpstr>
      <vt:lpstr>Downloads_9</vt:lpstr>
      <vt:lpstr>downloadslist</vt:lpstr>
      <vt:lpstr>DTRZnew</vt:lpstr>
      <vt:lpstr>DTRZnew1</vt:lpstr>
      <vt:lpstr>DTRZnew2</vt:lpstr>
      <vt:lpstr>DTRZnew3</vt:lpstr>
      <vt:lpstr>DTRZold1</vt:lpstr>
      <vt:lpstr>DTRZold2</vt:lpstr>
      <vt:lpstr>DTRZold3</vt:lpstr>
      <vt:lpstr>Email</vt:lpstr>
      <vt:lpstr>Email_1</vt:lpstr>
      <vt:lpstr>Email_10</vt:lpstr>
      <vt:lpstr>Email_11</vt:lpstr>
      <vt:lpstr>Email_12</vt:lpstr>
      <vt:lpstr>Email_13</vt:lpstr>
      <vt:lpstr>Email_14</vt:lpstr>
      <vt:lpstr>Email_15</vt:lpstr>
      <vt:lpstr>Email_16</vt:lpstr>
      <vt:lpstr>Email_17</vt:lpstr>
      <vt:lpstr>Email_18</vt:lpstr>
      <vt:lpstr>Email_19</vt:lpstr>
      <vt:lpstr>Email_2</vt:lpstr>
      <vt:lpstr>Email_20</vt:lpstr>
      <vt:lpstr>Email_3</vt:lpstr>
      <vt:lpstr>Email_4</vt:lpstr>
      <vt:lpstr>Email_5</vt:lpstr>
      <vt:lpstr>Email_6</vt:lpstr>
      <vt:lpstr>Email_7</vt:lpstr>
      <vt:lpstr>Email_8</vt:lpstr>
      <vt:lpstr>Email_9</vt:lpstr>
      <vt:lpstr>EMAILapprove</vt:lpstr>
      <vt:lpstr>EmailDod</vt:lpstr>
      <vt:lpstr>EU_reg_1</vt:lpstr>
      <vt:lpstr>EU_reg_10</vt:lpstr>
      <vt:lpstr>EU_reg_11</vt:lpstr>
      <vt:lpstr>EU_reg_12</vt:lpstr>
      <vt:lpstr>EU_reg_13</vt:lpstr>
      <vt:lpstr>EU_reg_14</vt:lpstr>
      <vt:lpstr>EU_reg_15</vt:lpstr>
      <vt:lpstr>EU_reg_16</vt:lpstr>
      <vt:lpstr>EU_reg_17</vt:lpstr>
      <vt:lpstr>EU_reg_18</vt:lpstr>
      <vt:lpstr>EU_reg_19</vt:lpstr>
      <vt:lpstr>EU_reg_2</vt:lpstr>
      <vt:lpstr>EU_reg_20</vt:lpstr>
      <vt:lpstr>EU_reg_3</vt:lpstr>
      <vt:lpstr>EU_reg_4</vt:lpstr>
      <vt:lpstr>EU_reg_5</vt:lpstr>
      <vt:lpstr>EU_reg_6</vt:lpstr>
      <vt:lpstr>EU_reg_7</vt:lpstr>
      <vt:lpstr>EU_reg_8</vt:lpstr>
      <vt:lpstr>EU_reg_9</vt:lpstr>
      <vt:lpstr>EUregulace</vt:lpstr>
      <vt:lpstr>FAKs</vt:lpstr>
      <vt:lpstr>FakturSkup_1</vt:lpstr>
      <vt:lpstr>FakturSkup_10</vt:lpstr>
      <vt:lpstr>FakturSkup_11</vt:lpstr>
      <vt:lpstr>FakturSkup_12</vt:lpstr>
      <vt:lpstr>FakturSkup_13</vt:lpstr>
      <vt:lpstr>FakturSkup_14</vt:lpstr>
      <vt:lpstr>FakturSkup_15</vt:lpstr>
      <vt:lpstr>FakturSkup_16</vt:lpstr>
      <vt:lpstr>FakturSkup_17</vt:lpstr>
      <vt:lpstr>FakturSkup_18</vt:lpstr>
      <vt:lpstr>FakturSkup_19</vt:lpstr>
      <vt:lpstr>FakturSkup_2</vt:lpstr>
      <vt:lpstr>FakturSkup_20</vt:lpstr>
      <vt:lpstr>FakturSkup_3</vt:lpstr>
      <vt:lpstr>FakturSkup_4</vt:lpstr>
      <vt:lpstr>FakturSkup_5</vt:lpstr>
      <vt:lpstr>FakturSkup_6</vt:lpstr>
      <vt:lpstr>FakturSkup_7</vt:lpstr>
      <vt:lpstr>FakturSkup_8</vt:lpstr>
      <vt:lpstr>FakturSkup_9</vt:lpstr>
      <vt:lpstr>Form_code1</vt:lpstr>
      <vt:lpstr>Form_code2</vt:lpstr>
      <vt:lpstr>Form_code3</vt:lpstr>
      <vt:lpstr>Form_code4</vt:lpstr>
      <vt:lpstr>FS</vt:lpstr>
      <vt:lpstr>FS_entry_area</vt:lpstr>
      <vt:lpstr>FS_validation_area</vt:lpstr>
      <vt:lpstr>FSpodrobnosti0_1</vt:lpstr>
      <vt:lpstr>FSpodrobnosti0_10</vt:lpstr>
      <vt:lpstr>FSpodrobnosti0_11</vt:lpstr>
      <vt:lpstr>FSpodrobnosti0_12</vt:lpstr>
      <vt:lpstr>FSpodrobnosti0_13</vt:lpstr>
      <vt:lpstr>FSpodrobnosti0_14</vt:lpstr>
      <vt:lpstr>FSpodrobnosti0_15</vt:lpstr>
      <vt:lpstr>FSpodrobnosti0_16</vt:lpstr>
      <vt:lpstr>FSpodrobnosti0_17</vt:lpstr>
      <vt:lpstr>FSpodrobnosti0_18</vt:lpstr>
      <vt:lpstr>FSpodrobnosti0_19</vt:lpstr>
      <vt:lpstr>FSpodrobnosti0_2</vt:lpstr>
      <vt:lpstr>FSpodrobnosti0_20</vt:lpstr>
      <vt:lpstr>FSpodrobnosti0_3</vt:lpstr>
      <vt:lpstr>FSpodrobnosti0_4</vt:lpstr>
      <vt:lpstr>FSpodrobnosti0_5</vt:lpstr>
      <vt:lpstr>FSpodrobnosti0_6</vt:lpstr>
      <vt:lpstr>FSpodrobnosti0_7</vt:lpstr>
      <vt:lpstr>FSpodrobnosti0_8</vt:lpstr>
      <vt:lpstr>FSpodrobnosti0_9</vt:lpstr>
      <vt:lpstr>FSpodrobnosti1_1</vt:lpstr>
      <vt:lpstr>FSpodrobnosti1_10</vt:lpstr>
      <vt:lpstr>FSpodrobnosti1_11</vt:lpstr>
      <vt:lpstr>FSpodrobnosti1_12</vt:lpstr>
      <vt:lpstr>FSpodrobnosti1_13</vt:lpstr>
      <vt:lpstr>FSpodrobnosti1_14</vt:lpstr>
      <vt:lpstr>FSpodrobnosti1_15</vt:lpstr>
      <vt:lpstr>FSpodrobnosti1_16</vt:lpstr>
      <vt:lpstr>FSpodrobnosti1_17</vt:lpstr>
      <vt:lpstr>FSpodrobnosti1_18</vt:lpstr>
      <vt:lpstr>FSpodrobnosti1_19</vt:lpstr>
      <vt:lpstr>FSpodrobnosti1_2</vt:lpstr>
      <vt:lpstr>FSpodrobnosti1_20</vt:lpstr>
      <vt:lpstr>FSpodrobnosti1_3</vt:lpstr>
      <vt:lpstr>FSpodrobnosti1_4</vt:lpstr>
      <vt:lpstr>FSpodrobnosti1_5</vt:lpstr>
      <vt:lpstr>FSpodrobnosti1_6</vt:lpstr>
      <vt:lpstr>FSpodrobnosti1_7</vt:lpstr>
      <vt:lpstr>FSpodrobnosti1_8</vt:lpstr>
      <vt:lpstr>FSpodrobnosti1_9</vt:lpstr>
      <vt:lpstr>FSpodrobnosti2_1</vt:lpstr>
      <vt:lpstr>FSpodrobnosti2_10</vt:lpstr>
      <vt:lpstr>FSpodrobnosti2_11</vt:lpstr>
      <vt:lpstr>FSpodrobnosti2_12</vt:lpstr>
      <vt:lpstr>FSpodrobnosti2_13</vt:lpstr>
      <vt:lpstr>FSpodrobnosti2_14</vt:lpstr>
      <vt:lpstr>FSpodrobnosti2_15</vt:lpstr>
      <vt:lpstr>FSpodrobnosti2_16</vt:lpstr>
      <vt:lpstr>FSpodrobnosti2_17</vt:lpstr>
      <vt:lpstr>FSpodrobnosti2_18</vt:lpstr>
      <vt:lpstr>FSpodrobnosti2_19</vt:lpstr>
      <vt:lpstr>FSpodrobnosti2_2</vt:lpstr>
      <vt:lpstr>FSpodrobnosti2_20</vt:lpstr>
      <vt:lpstr>FSpodrobnosti2_3</vt:lpstr>
      <vt:lpstr>FSpodrobnosti2_4</vt:lpstr>
      <vt:lpstr>FSpodrobnosti2_5</vt:lpstr>
      <vt:lpstr>FSpodrobnosti2_6</vt:lpstr>
      <vt:lpstr>FSpodrobnosti2_7</vt:lpstr>
      <vt:lpstr>FSpodrobnosti2_8</vt:lpstr>
      <vt:lpstr>FSpodrobnosti2_9</vt:lpstr>
      <vt:lpstr>HesloProBlok</vt:lpstr>
      <vt:lpstr>HesloProBLok_1</vt:lpstr>
      <vt:lpstr>HesloProBLok_10</vt:lpstr>
      <vt:lpstr>HesloProBLok_11</vt:lpstr>
      <vt:lpstr>HesloProBLok_12</vt:lpstr>
      <vt:lpstr>HesloProBLok_13</vt:lpstr>
      <vt:lpstr>HesloProBLok_14</vt:lpstr>
      <vt:lpstr>HesloProBLok_15</vt:lpstr>
      <vt:lpstr>HesloProBLok_16</vt:lpstr>
      <vt:lpstr>HesloProBLok_17</vt:lpstr>
      <vt:lpstr>HesloProBLok_18</vt:lpstr>
      <vt:lpstr>HesloProBLok_19</vt:lpstr>
      <vt:lpstr>HesloProBLok_2</vt:lpstr>
      <vt:lpstr>HesloProBLok_20</vt:lpstr>
      <vt:lpstr>HesloProBLok_3</vt:lpstr>
      <vt:lpstr>HesloProBLok_4</vt:lpstr>
      <vt:lpstr>HesloProBLok_5</vt:lpstr>
      <vt:lpstr>HesloProBLok_6</vt:lpstr>
      <vt:lpstr>HesloProBLok_7</vt:lpstr>
      <vt:lpstr>HesloProBLok_8</vt:lpstr>
      <vt:lpstr>HesloProBLok_9</vt:lpstr>
      <vt:lpstr>hlasovka</vt:lpstr>
      <vt:lpstr>CheckPriloha2</vt:lpstr>
      <vt:lpstr>ICCID</vt:lpstr>
      <vt:lpstr>IcZajemce</vt:lpstr>
      <vt:lpstr>JmenoKontakt</vt:lpstr>
      <vt:lpstr>JmenoKontakt_1</vt:lpstr>
      <vt:lpstr>JmenoKontakt_10</vt:lpstr>
      <vt:lpstr>JmenoKontakt_11</vt:lpstr>
      <vt:lpstr>JmenoKontakt_12</vt:lpstr>
      <vt:lpstr>JmenoKontakt_13</vt:lpstr>
      <vt:lpstr>JmenoKontakt_14</vt:lpstr>
      <vt:lpstr>JmenoKontakt_15</vt:lpstr>
      <vt:lpstr>JmenoKontakt_16</vt:lpstr>
      <vt:lpstr>JmenoKontakt_17</vt:lpstr>
      <vt:lpstr>JmenoKontakt_18</vt:lpstr>
      <vt:lpstr>JmenoKontakt_19</vt:lpstr>
      <vt:lpstr>JmenoKontakt_2</vt:lpstr>
      <vt:lpstr>JmenoKontakt_20</vt:lpstr>
      <vt:lpstr>JmenoKontakt_3</vt:lpstr>
      <vt:lpstr>JmenoKontakt_4</vt:lpstr>
      <vt:lpstr>JmenoKontakt_5</vt:lpstr>
      <vt:lpstr>JmenoKontakt_6</vt:lpstr>
      <vt:lpstr>JmenoKontakt_7</vt:lpstr>
      <vt:lpstr>JmenoKontakt_8</vt:lpstr>
      <vt:lpstr>JmenoKontakt_9</vt:lpstr>
      <vt:lpstr>JmenoPrijmeni</vt:lpstr>
      <vt:lpstr>JmenoPrijmeniDod</vt:lpstr>
      <vt:lpstr>KodBanky</vt:lpstr>
      <vt:lpstr>KodBanky_1</vt:lpstr>
      <vt:lpstr>KodBanky_10</vt:lpstr>
      <vt:lpstr>KodBanky_11</vt:lpstr>
      <vt:lpstr>KodBanky_12</vt:lpstr>
      <vt:lpstr>KodBanky_13</vt:lpstr>
      <vt:lpstr>KodBanky_14</vt:lpstr>
      <vt:lpstr>KodBanky_15</vt:lpstr>
      <vt:lpstr>KodBanky_16</vt:lpstr>
      <vt:lpstr>KodBanky_17</vt:lpstr>
      <vt:lpstr>KodBanky_18</vt:lpstr>
      <vt:lpstr>KodBanky_19</vt:lpstr>
      <vt:lpstr>KodBanky_2</vt:lpstr>
      <vt:lpstr>KodBanky_20</vt:lpstr>
      <vt:lpstr>KodBanky_3</vt:lpstr>
      <vt:lpstr>KodBanky_4</vt:lpstr>
      <vt:lpstr>KodBanky_5</vt:lpstr>
      <vt:lpstr>KodBanky_6</vt:lpstr>
      <vt:lpstr>KodBanky_7</vt:lpstr>
      <vt:lpstr>KodBanky_8</vt:lpstr>
      <vt:lpstr>KodBanky_9</vt:lpstr>
      <vt:lpstr>KodMista</vt:lpstr>
      <vt:lpstr>KodProdejce</vt:lpstr>
      <vt:lpstr>kontakt_role</vt:lpstr>
      <vt:lpstr>kontakt_role_1</vt:lpstr>
      <vt:lpstr>kontakt_role_10</vt:lpstr>
      <vt:lpstr>kontakt_role_11</vt:lpstr>
      <vt:lpstr>kontakt_role_12</vt:lpstr>
      <vt:lpstr>kontakt_role_13</vt:lpstr>
      <vt:lpstr>kontakt_role_14</vt:lpstr>
      <vt:lpstr>kontakt_role_15</vt:lpstr>
      <vt:lpstr>kontakt_role_16</vt:lpstr>
      <vt:lpstr>kontakt_role_17</vt:lpstr>
      <vt:lpstr>kontakt_role_18</vt:lpstr>
      <vt:lpstr>kontakt_role_19</vt:lpstr>
      <vt:lpstr>kontakt_role_2</vt:lpstr>
      <vt:lpstr>kontakt_role_20</vt:lpstr>
      <vt:lpstr>kontakt_role_3</vt:lpstr>
      <vt:lpstr>kontakt_role_4</vt:lpstr>
      <vt:lpstr>kontakt_role_5</vt:lpstr>
      <vt:lpstr>kontakt_role_6</vt:lpstr>
      <vt:lpstr>kontakt_role_7</vt:lpstr>
      <vt:lpstr>kontakt_role_8</vt:lpstr>
      <vt:lpstr>kontakt_role_9</vt:lpstr>
      <vt:lpstr>Kontakt_role_opt</vt:lpstr>
      <vt:lpstr>KontrolaP1</vt:lpstr>
      <vt:lpstr>kuryr</vt:lpstr>
      <vt:lpstr>kuryr_value</vt:lpstr>
      <vt:lpstr>Label_note</vt:lpstr>
      <vt:lpstr>Label_note_1</vt:lpstr>
      <vt:lpstr>Label_note_10</vt:lpstr>
      <vt:lpstr>Label_note_11</vt:lpstr>
      <vt:lpstr>Label_note_12</vt:lpstr>
      <vt:lpstr>Label_note_13</vt:lpstr>
      <vt:lpstr>Label_note_14</vt:lpstr>
      <vt:lpstr>Label_note_15</vt:lpstr>
      <vt:lpstr>Label_note_16</vt:lpstr>
      <vt:lpstr>Label_note_17</vt:lpstr>
      <vt:lpstr>Label_note_18</vt:lpstr>
      <vt:lpstr>Label_note_19</vt:lpstr>
      <vt:lpstr>Label_note_2</vt:lpstr>
      <vt:lpstr>Label_note_20</vt:lpstr>
      <vt:lpstr>Label_note_3</vt:lpstr>
      <vt:lpstr>Label_note_4</vt:lpstr>
      <vt:lpstr>Label_note_5</vt:lpstr>
      <vt:lpstr>Label_note_6</vt:lpstr>
      <vt:lpstr>Label_note_7</vt:lpstr>
      <vt:lpstr>Label_note_8</vt:lpstr>
      <vt:lpstr>Label_note_9</vt:lpstr>
      <vt:lpstr>Limit</vt:lpstr>
      <vt:lpstr>Limit_1</vt:lpstr>
      <vt:lpstr>Limit_10</vt:lpstr>
      <vt:lpstr>Limit_11</vt:lpstr>
      <vt:lpstr>Limit_12</vt:lpstr>
      <vt:lpstr>Limit_13</vt:lpstr>
      <vt:lpstr>Limit_14</vt:lpstr>
      <vt:lpstr>Limit_15</vt:lpstr>
      <vt:lpstr>Limit_16</vt:lpstr>
      <vt:lpstr>Limit_17</vt:lpstr>
      <vt:lpstr>Limit_18</vt:lpstr>
      <vt:lpstr>Limit_19</vt:lpstr>
      <vt:lpstr>Limit_2</vt:lpstr>
      <vt:lpstr>Limit_20</vt:lpstr>
      <vt:lpstr>Limit_3</vt:lpstr>
      <vt:lpstr>Limit_4</vt:lpstr>
      <vt:lpstr>Limit_5</vt:lpstr>
      <vt:lpstr>Limit_6</vt:lpstr>
      <vt:lpstr>Limit_7</vt:lpstr>
      <vt:lpstr>Limit_8</vt:lpstr>
      <vt:lpstr>Limit_9</vt:lpstr>
      <vt:lpstr>Lst_Type</vt:lpstr>
      <vt:lpstr>lstZakazanePiny</vt:lpstr>
      <vt:lpstr>Mesto</vt:lpstr>
      <vt:lpstr>Mesto_1</vt:lpstr>
      <vt:lpstr>Mesto_10</vt:lpstr>
      <vt:lpstr>Mesto_11</vt:lpstr>
      <vt:lpstr>Mesto_12</vt:lpstr>
      <vt:lpstr>Mesto_13</vt:lpstr>
      <vt:lpstr>Mesto_14</vt:lpstr>
      <vt:lpstr>Mesto_15</vt:lpstr>
      <vt:lpstr>Mesto_16</vt:lpstr>
      <vt:lpstr>Mesto_17</vt:lpstr>
      <vt:lpstr>Mesto_18</vt:lpstr>
      <vt:lpstr>Mesto_19</vt:lpstr>
      <vt:lpstr>Mesto_2</vt:lpstr>
      <vt:lpstr>Mesto_20</vt:lpstr>
      <vt:lpstr>Mesto_3</vt:lpstr>
      <vt:lpstr>Mesto_4</vt:lpstr>
      <vt:lpstr>Mesto_5</vt:lpstr>
      <vt:lpstr>Mesto_6</vt:lpstr>
      <vt:lpstr>Mesto_7</vt:lpstr>
      <vt:lpstr>Mesto_8</vt:lpstr>
      <vt:lpstr>Mesto_9</vt:lpstr>
      <vt:lpstr>MestoDod</vt:lpstr>
      <vt:lpstr>MestoZajemce</vt:lpstr>
      <vt:lpstr>MKTapporove</vt:lpstr>
      <vt:lpstr>MMS</vt:lpstr>
      <vt:lpstr>MMS_1</vt:lpstr>
      <vt:lpstr>MMS_10</vt:lpstr>
      <vt:lpstr>MMS_11</vt:lpstr>
      <vt:lpstr>MMS_12</vt:lpstr>
      <vt:lpstr>MMS_13</vt:lpstr>
      <vt:lpstr>MMS_14</vt:lpstr>
      <vt:lpstr>MMS_15</vt:lpstr>
      <vt:lpstr>MMS_16</vt:lpstr>
      <vt:lpstr>MMS_17</vt:lpstr>
      <vt:lpstr>MMS_18</vt:lpstr>
      <vt:lpstr>MMS_19</vt:lpstr>
      <vt:lpstr>MMS_2</vt:lpstr>
      <vt:lpstr>MMS_20</vt:lpstr>
      <vt:lpstr>MMS_3</vt:lpstr>
      <vt:lpstr>MMS_4</vt:lpstr>
      <vt:lpstr>MMS_5</vt:lpstr>
      <vt:lpstr>MMS_6</vt:lpstr>
      <vt:lpstr>MMS_7</vt:lpstr>
      <vt:lpstr>MMS_8</vt:lpstr>
      <vt:lpstr>MMS_9</vt:lpstr>
      <vt:lpstr>MSISDN</vt:lpstr>
      <vt:lpstr>nahoru</vt:lpstr>
      <vt:lpstr>nazev_FS</vt:lpstr>
      <vt:lpstr>NazevFS</vt:lpstr>
      <vt:lpstr>NazevFS_1</vt:lpstr>
      <vt:lpstr>NazevFS_10</vt:lpstr>
      <vt:lpstr>NazevFS_11</vt:lpstr>
      <vt:lpstr>NazevFS_12</vt:lpstr>
      <vt:lpstr>NazevFS_13</vt:lpstr>
      <vt:lpstr>NazevFS_14</vt:lpstr>
      <vt:lpstr>NazevFS_15</vt:lpstr>
      <vt:lpstr>NazevFS_16</vt:lpstr>
      <vt:lpstr>NazevFS_17</vt:lpstr>
      <vt:lpstr>NazevFS_18</vt:lpstr>
      <vt:lpstr>NazevFS_19</vt:lpstr>
      <vt:lpstr>NazevFS_2</vt:lpstr>
      <vt:lpstr>NazevFS_20</vt:lpstr>
      <vt:lpstr>NazevFS_3</vt:lpstr>
      <vt:lpstr>NazevFS_4</vt:lpstr>
      <vt:lpstr>NazevFS_5</vt:lpstr>
      <vt:lpstr>NazevFS_6</vt:lpstr>
      <vt:lpstr>NazevFS_7</vt:lpstr>
      <vt:lpstr>NazevFS_8</vt:lpstr>
      <vt:lpstr>NazevFS_9</vt:lpstr>
      <vt:lpstr>Notifikace</vt:lpstr>
      <vt:lpstr>ObchodniFirma</vt:lpstr>
      <vt:lpstr>ObchodniFirmaDod</vt:lpstr>
      <vt:lpstr>ObchodniZastupce</vt:lpstr>
      <vt:lpstr>Order_type</vt:lpstr>
      <vt:lpstr>podpis_dohoda</vt:lpstr>
      <vt:lpstr>PodrobnostiFS</vt:lpstr>
      <vt:lpstr>PodrobVypisSluzeb</vt:lpstr>
      <vt:lpstr>PodrobVypisSluzeb_1</vt:lpstr>
      <vt:lpstr>PodrobVypisSluzeb_10</vt:lpstr>
      <vt:lpstr>PodrobVypisSluzeb_11</vt:lpstr>
      <vt:lpstr>PodrobVypisSluzeb_12</vt:lpstr>
      <vt:lpstr>PodrobVypisSluzeb_13</vt:lpstr>
      <vt:lpstr>PodrobVypisSluzeb_14</vt:lpstr>
      <vt:lpstr>PodrobVypisSluzeb_15</vt:lpstr>
      <vt:lpstr>PodrobVypisSluzeb_16</vt:lpstr>
      <vt:lpstr>PodrobVypisSluzeb_17</vt:lpstr>
      <vt:lpstr>PodrobVypisSluzeb_18</vt:lpstr>
      <vt:lpstr>PodrobVypisSluzeb_19</vt:lpstr>
      <vt:lpstr>PodrobVypisSluzeb_2</vt:lpstr>
      <vt:lpstr>PodrobVypisSluzeb_20</vt:lpstr>
      <vt:lpstr>PodrobVypisSluzeb_3</vt:lpstr>
      <vt:lpstr>PodrobVypisSluzeb_4</vt:lpstr>
      <vt:lpstr>PodrobVypisSluzeb_5</vt:lpstr>
      <vt:lpstr>PodrobVypisSluzeb_6</vt:lpstr>
      <vt:lpstr>PodrobVypisSluzeb_7</vt:lpstr>
      <vt:lpstr>PodrobVypisSluzeb_8</vt:lpstr>
      <vt:lpstr>PodrobVypisSluzeb_9</vt:lpstr>
      <vt:lpstr>podrvypis</vt:lpstr>
      <vt:lpstr>PorCislo1</vt:lpstr>
      <vt:lpstr>PorCislo1_1</vt:lpstr>
      <vt:lpstr>PorCislo1_10</vt:lpstr>
      <vt:lpstr>PorCislo1_11</vt:lpstr>
      <vt:lpstr>PorCislo1_12</vt:lpstr>
      <vt:lpstr>PorCislo1_13</vt:lpstr>
      <vt:lpstr>PorCislo1_14</vt:lpstr>
      <vt:lpstr>PorCislo1_15</vt:lpstr>
      <vt:lpstr>PorCislo1_16</vt:lpstr>
      <vt:lpstr>PorCislo1_17</vt:lpstr>
      <vt:lpstr>PorCislo1_18</vt:lpstr>
      <vt:lpstr>PorCislo1_19</vt:lpstr>
      <vt:lpstr>PorCislo1_2</vt:lpstr>
      <vt:lpstr>PorCislo1_20</vt:lpstr>
      <vt:lpstr>PorCislo1_3</vt:lpstr>
      <vt:lpstr>PorCislo1_4</vt:lpstr>
      <vt:lpstr>PorCislo1_5</vt:lpstr>
      <vt:lpstr>PorCislo1_6</vt:lpstr>
      <vt:lpstr>PorCislo1_7</vt:lpstr>
      <vt:lpstr>PorCislo1_8</vt:lpstr>
      <vt:lpstr>PorCislo1_9</vt:lpstr>
      <vt:lpstr>PorCislo2</vt:lpstr>
      <vt:lpstr>PorCislo2_1</vt:lpstr>
      <vt:lpstr>PorCislo2_10</vt:lpstr>
      <vt:lpstr>PorCislo2_11</vt:lpstr>
      <vt:lpstr>PorCislo2_12</vt:lpstr>
      <vt:lpstr>PorCislo2_13</vt:lpstr>
      <vt:lpstr>PorCislo2_14</vt:lpstr>
      <vt:lpstr>PorCislo2_15</vt:lpstr>
      <vt:lpstr>PorCislo2_16</vt:lpstr>
      <vt:lpstr>PorCislo2_17</vt:lpstr>
      <vt:lpstr>PorCislo2_18</vt:lpstr>
      <vt:lpstr>PorCislo2_19</vt:lpstr>
      <vt:lpstr>PorCislo2_2</vt:lpstr>
      <vt:lpstr>PorCislo2_20</vt:lpstr>
      <vt:lpstr>PorCislo2_3</vt:lpstr>
      <vt:lpstr>PorCislo2_4</vt:lpstr>
      <vt:lpstr>PorCislo2_5</vt:lpstr>
      <vt:lpstr>PorCislo2_6</vt:lpstr>
      <vt:lpstr>PorCislo2_7</vt:lpstr>
      <vt:lpstr>PorCislo2_8</vt:lpstr>
      <vt:lpstr>PorCislo2_9</vt:lpstr>
      <vt:lpstr>PorCislo3</vt:lpstr>
      <vt:lpstr>PorCislo3_1</vt:lpstr>
      <vt:lpstr>PorCislo3_10</vt:lpstr>
      <vt:lpstr>PorCislo3_11</vt:lpstr>
      <vt:lpstr>PorCislo3_12</vt:lpstr>
      <vt:lpstr>PorCislo3_13</vt:lpstr>
      <vt:lpstr>PorCislo3_14</vt:lpstr>
      <vt:lpstr>PorCislo3_15</vt:lpstr>
      <vt:lpstr>PorCislo3_16</vt:lpstr>
      <vt:lpstr>PorCislo3_17</vt:lpstr>
      <vt:lpstr>PorCislo3_18</vt:lpstr>
      <vt:lpstr>PorCislo3_19</vt:lpstr>
      <vt:lpstr>PorCislo3_2</vt:lpstr>
      <vt:lpstr>PorCislo3_20</vt:lpstr>
      <vt:lpstr>PorCislo3_3</vt:lpstr>
      <vt:lpstr>PorCislo3_4</vt:lpstr>
      <vt:lpstr>PorCislo3_5</vt:lpstr>
      <vt:lpstr>PorCislo3_6</vt:lpstr>
      <vt:lpstr>PorCislo3_7</vt:lpstr>
      <vt:lpstr>PorCislo3_8</vt:lpstr>
      <vt:lpstr>PorCislo3_9</vt:lpstr>
      <vt:lpstr>port_entry</vt:lpstr>
      <vt:lpstr>PovNavysDatLimit_1</vt:lpstr>
      <vt:lpstr>PovNavysDatLimit_10</vt:lpstr>
      <vt:lpstr>PovNavysDatLimit_11</vt:lpstr>
      <vt:lpstr>PovNavysDatLimit_12</vt:lpstr>
      <vt:lpstr>PovNavysDatLimit_13</vt:lpstr>
      <vt:lpstr>PovNavysDatLimit_14</vt:lpstr>
      <vt:lpstr>PovNavysDatLimit_15</vt:lpstr>
      <vt:lpstr>PovNavysDatLimit_16</vt:lpstr>
      <vt:lpstr>PovNavysDatLimit_17</vt:lpstr>
      <vt:lpstr>PovNavysDatLimit_18</vt:lpstr>
      <vt:lpstr>PovNavysDatLimit_19</vt:lpstr>
      <vt:lpstr>PovNavysDatLimit_2</vt:lpstr>
      <vt:lpstr>PovNavysDatLimit_20</vt:lpstr>
      <vt:lpstr>PovNavysDatLimit_3</vt:lpstr>
      <vt:lpstr>PovNavysDatLimit_4</vt:lpstr>
      <vt:lpstr>PovNavysDatLimit_5</vt:lpstr>
      <vt:lpstr>PovNavysDatLimit_6</vt:lpstr>
      <vt:lpstr>PovNavysDatLimit_7</vt:lpstr>
      <vt:lpstr>PovNavysDatLimit_8</vt:lpstr>
      <vt:lpstr>PovNavysDatLimit_9</vt:lpstr>
      <vt:lpstr>povolDAT</vt:lpstr>
      <vt:lpstr>PovolDatSluzeb</vt:lpstr>
      <vt:lpstr>PovolDatSluzeb_1</vt:lpstr>
      <vt:lpstr>PovolDatSluzeb_10</vt:lpstr>
      <vt:lpstr>PovolDatSluzeb_11</vt:lpstr>
      <vt:lpstr>PovolDatSluzeb_12</vt:lpstr>
      <vt:lpstr>PovolDatSluzeb_13</vt:lpstr>
      <vt:lpstr>PovolDatSluzeb_14</vt:lpstr>
      <vt:lpstr>PovolDatSluzeb_15</vt:lpstr>
      <vt:lpstr>PovolDatSluzeb_16</vt:lpstr>
      <vt:lpstr>PovolDatSluzeb_17</vt:lpstr>
      <vt:lpstr>PovolDatSluzeb_18</vt:lpstr>
      <vt:lpstr>PovolDatSluzeb_19</vt:lpstr>
      <vt:lpstr>PovolDatSluzeb_2</vt:lpstr>
      <vt:lpstr>PovolDatSluzeb_20</vt:lpstr>
      <vt:lpstr>PovolDatSluzeb_3</vt:lpstr>
      <vt:lpstr>PovolDatSluzeb_4</vt:lpstr>
      <vt:lpstr>PovolDatSluzeb_5</vt:lpstr>
      <vt:lpstr>PovolDatSluzeb_6</vt:lpstr>
      <vt:lpstr>PovolDatSluzeb_7</vt:lpstr>
      <vt:lpstr>PovolDatSluzeb_8</vt:lpstr>
      <vt:lpstr>PovolDatSluzeb_9</vt:lpstr>
      <vt:lpstr>PovolNavysDatLimit</vt:lpstr>
      <vt:lpstr>PozPocSluzeb</vt:lpstr>
      <vt:lpstr>PozPocSluzeb_1</vt:lpstr>
      <vt:lpstr>PozPocSluzeb_10</vt:lpstr>
      <vt:lpstr>PozPocSluzeb_11</vt:lpstr>
      <vt:lpstr>PozPocSluzeb_12</vt:lpstr>
      <vt:lpstr>PozPocSluzeb_13</vt:lpstr>
      <vt:lpstr>PozPocSluzeb_14</vt:lpstr>
      <vt:lpstr>PozPocSluzeb_15</vt:lpstr>
      <vt:lpstr>PozPocSluzeb_16</vt:lpstr>
      <vt:lpstr>PozPocSluzeb_17</vt:lpstr>
      <vt:lpstr>PozPocSluzeb_18</vt:lpstr>
      <vt:lpstr>PozPocSluzeb_19</vt:lpstr>
      <vt:lpstr>PozPocSluzeb_2</vt:lpstr>
      <vt:lpstr>PozPocSluzeb_20</vt:lpstr>
      <vt:lpstr>PozPocSluzeb_3</vt:lpstr>
      <vt:lpstr>PozPocSluzeb_4</vt:lpstr>
      <vt:lpstr>PozPocSluzeb_5</vt:lpstr>
      <vt:lpstr>PozPocSluzeb_6</vt:lpstr>
      <vt:lpstr>PozPocSluzeb_7</vt:lpstr>
      <vt:lpstr>PozPocSluzeb_8</vt:lpstr>
      <vt:lpstr>PozPocSluzeb_9</vt:lpstr>
      <vt:lpstr>Prefix_1</vt:lpstr>
      <vt:lpstr>Prefix_10</vt:lpstr>
      <vt:lpstr>Prefix_11</vt:lpstr>
      <vt:lpstr>Prefix_12</vt:lpstr>
      <vt:lpstr>Prefix_13</vt:lpstr>
      <vt:lpstr>Prefix_14</vt:lpstr>
      <vt:lpstr>Prefix_15</vt:lpstr>
      <vt:lpstr>Prefix_16</vt:lpstr>
      <vt:lpstr>Prefix_17</vt:lpstr>
      <vt:lpstr>Prefix_18</vt:lpstr>
      <vt:lpstr>Prefix_19</vt:lpstr>
      <vt:lpstr>Prefix_2</vt:lpstr>
      <vt:lpstr>Prefix_20</vt:lpstr>
      <vt:lpstr>Prefix_3</vt:lpstr>
      <vt:lpstr>Prefix_4</vt:lpstr>
      <vt:lpstr>Prefix_5</vt:lpstr>
      <vt:lpstr>Prefix_6</vt:lpstr>
      <vt:lpstr>Prefix_7</vt:lpstr>
      <vt:lpstr>Prefix_8</vt:lpstr>
      <vt:lpstr>Prefix_9</vt:lpstr>
      <vt:lpstr>PrijmeniFirma</vt:lpstr>
      <vt:lpstr>PrijmeniFirma_1</vt:lpstr>
      <vt:lpstr>PrijmeniFirma_10</vt:lpstr>
      <vt:lpstr>PrijmeniFirma_11</vt:lpstr>
      <vt:lpstr>PrijmeniFirma_12</vt:lpstr>
      <vt:lpstr>PrijmeniFirma_13</vt:lpstr>
      <vt:lpstr>PrijmeniFirma_14</vt:lpstr>
      <vt:lpstr>PrijmeniFirma_15</vt:lpstr>
      <vt:lpstr>PrijmeniFirma_16</vt:lpstr>
      <vt:lpstr>PrijmeniFirma_17</vt:lpstr>
      <vt:lpstr>PrijmeniFirma_18</vt:lpstr>
      <vt:lpstr>PrijmeniFirma_19</vt:lpstr>
      <vt:lpstr>PrijmeniFirma_2</vt:lpstr>
      <vt:lpstr>PrijmeniFirma_20</vt:lpstr>
      <vt:lpstr>PrijmeniFirma_3</vt:lpstr>
      <vt:lpstr>PrijmeniFirma_4</vt:lpstr>
      <vt:lpstr>PrijmeniFirma_5</vt:lpstr>
      <vt:lpstr>PrijmeniFirma_6</vt:lpstr>
      <vt:lpstr>PrijmeniFirma_7</vt:lpstr>
      <vt:lpstr>PrijmeniFirma_8</vt:lpstr>
      <vt:lpstr>PrijmeniFirma_9</vt:lpstr>
      <vt:lpstr>'Dohoda o přenosu'!Print_Area</vt:lpstr>
      <vt:lpstr>'Nové fakturační skupiny'!Print_Area</vt:lpstr>
      <vt:lpstr>'Příloha Dohody o přenosu'!Print_Area</vt:lpstr>
      <vt:lpstr>'Seznam účastnických smluv'!Print_Area</vt:lpstr>
      <vt:lpstr>'ÚČASTNICKÁ SMLOUVA'!Print_Area</vt:lpstr>
      <vt:lpstr>PSC</vt:lpstr>
      <vt:lpstr>PSC_1</vt:lpstr>
      <vt:lpstr>PSC_10</vt:lpstr>
      <vt:lpstr>PSC_11</vt:lpstr>
      <vt:lpstr>PSC_12</vt:lpstr>
      <vt:lpstr>PSC_13</vt:lpstr>
      <vt:lpstr>PSC_14</vt:lpstr>
      <vt:lpstr>PSC_15</vt:lpstr>
      <vt:lpstr>PSC_16</vt:lpstr>
      <vt:lpstr>PSC_17</vt:lpstr>
      <vt:lpstr>PSC_18</vt:lpstr>
      <vt:lpstr>PSC_19</vt:lpstr>
      <vt:lpstr>PSC_2</vt:lpstr>
      <vt:lpstr>PSC_20</vt:lpstr>
      <vt:lpstr>PSC_3</vt:lpstr>
      <vt:lpstr>PSC_4</vt:lpstr>
      <vt:lpstr>PSC_5</vt:lpstr>
      <vt:lpstr>PSC_6</vt:lpstr>
      <vt:lpstr>PSC_7</vt:lpstr>
      <vt:lpstr>PSC_8</vt:lpstr>
      <vt:lpstr>PSC_9</vt:lpstr>
      <vt:lpstr>PscDod</vt:lpstr>
      <vt:lpstr>PscZajemce</vt:lpstr>
      <vt:lpstr>RamcovaSmlouva</vt:lpstr>
      <vt:lpstr>Registr_ANO</vt:lpstr>
      <vt:lpstr>Registracni_mail</vt:lpstr>
      <vt:lpstr>RoamingTarif</vt:lpstr>
      <vt:lpstr>RoamingTarif_1</vt:lpstr>
      <vt:lpstr>RoamingTarif_10</vt:lpstr>
      <vt:lpstr>RoamingTarif_11</vt:lpstr>
      <vt:lpstr>RoamingTarif_12</vt:lpstr>
      <vt:lpstr>RoamingTarif_13</vt:lpstr>
      <vt:lpstr>RoamingTarif_14</vt:lpstr>
      <vt:lpstr>RoamingTarif_15</vt:lpstr>
      <vt:lpstr>RoamingTarif_16</vt:lpstr>
      <vt:lpstr>RoamingTarif_17</vt:lpstr>
      <vt:lpstr>RoamingTarif_18</vt:lpstr>
      <vt:lpstr>RoamingTarif_19</vt:lpstr>
      <vt:lpstr>RoamingTarif_2</vt:lpstr>
      <vt:lpstr>RoamingTarif_20</vt:lpstr>
      <vt:lpstr>RoamingTarif_3</vt:lpstr>
      <vt:lpstr>RoamingTarif_4</vt:lpstr>
      <vt:lpstr>RoamingTarif_5</vt:lpstr>
      <vt:lpstr>RoamingTarif_6</vt:lpstr>
      <vt:lpstr>RoamingTarif_7</vt:lpstr>
      <vt:lpstr>RoamingTarif_8</vt:lpstr>
      <vt:lpstr>RoamingTarif_9</vt:lpstr>
      <vt:lpstr>ROAMtarify</vt:lpstr>
      <vt:lpstr>services_entry_area</vt:lpstr>
      <vt:lpstr>services_validation_area</vt:lpstr>
      <vt:lpstr>SIMkarty</vt:lpstr>
      <vt:lpstr>SMSapprove</vt:lpstr>
      <vt:lpstr>SouhlasAudioPremium_1</vt:lpstr>
      <vt:lpstr>SouhlasAudioPremium_10</vt:lpstr>
      <vt:lpstr>SouhlasAudioPremium_11</vt:lpstr>
      <vt:lpstr>SouhlasAudioPremium_12</vt:lpstr>
      <vt:lpstr>SouhlasAudioPremium_13</vt:lpstr>
      <vt:lpstr>SouhlasAudioPremium_14</vt:lpstr>
      <vt:lpstr>SouhlasAudioPremium_15</vt:lpstr>
      <vt:lpstr>SouhlasAudioPremium_16</vt:lpstr>
      <vt:lpstr>SouhlasAudioPremium_17</vt:lpstr>
      <vt:lpstr>SouhlasAudioPremium_18</vt:lpstr>
      <vt:lpstr>SouhlasAudioPremium_19</vt:lpstr>
      <vt:lpstr>SouhlasAudioPremium_2</vt:lpstr>
      <vt:lpstr>SouhlasAudioPremium_20</vt:lpstr>
      <vt:lpstr>SouhlasAudioPremium_3</vt:lpstr>
      <vt:lpstr>SouhlasAudioPremium_4</vt:lpstr>
      <vt:lpstr>SouhlasAudioPremium_5</vt:lpstr>
      <vt:lpstr>SouhlasAudioPremium_6</vt:lpstr>
      <vt:lpstr>SouhlasAudioPremium_7</vt:lpstr>
      <vt:lpstr>SouhlasAudioPremium_8</vt:lpstr>
      <vt:lpstr>SouhlasAudioPremium_9</vt:lpstr>
      <vt:lpstr>SouhlasAudiotexPremium</vt:lpstr>
      <vt:lpstr>SouhlasDMS_SMSplatba_1</vt:lpstr>
      <vt:lpstr>SouhlasDMS_SMSplatba_10</vt:lpstr>
      <vt:lpstr>SouhlasDMS_SMSplatba_11</vt:lpstr>
      <vt:lpstr>SouhlasDMS_SMSplatba_12</vt:lpstr>
      <vt:lpstr>SouhlasDMS_SMSplatba_13</vt:lpstr>
      <vt:lpstr>SouhlasDMS_SMSplatba_14</vt:lpstr>
      <vt:lpstr>SouhlasDMS_SMSplatba_15</vt:lpstr>
      <vt:lpstr>SouhlasDMS_SMSplatba_16</vt:lpstr>
      <vt:lpstr>SouhlasDMS_SMSplatba_17</vt:lpstr>
      <vt:lpstr>SouhlasDMS_SMSplatba_18</vt:lpstr>
      <vt:lpstr>SouhlasDMS_SMSplatba_19</vt:lpstr>
      <vt:lpstr>SouhlasDMS_SMSplatba_2</vt:lpstr>
      <vt:lpstr>SouhlasDMS_SMSplatba_20</vt:lpstr>
      <vt:lpstr>SouhlasDMS_SMSplatba_3</vt:lpstr>
      <vt:lpstr>SouhlasDMS_SMSplatba_4</vt:lpstr>
      <vt:lpstr>SouhlasDMS_SMSplatba_5</vt:lpstr>
      <vt:lpstr>SouhlasDMS_SMSplatba_6</vt:lpstr>
      <vt:lpstr>SouhlasDMS_SMSplatba_7</vt:lpstr>
      <vt:lpstr>SouhlasDMS_SMSplatba_8</vt:lpstr>
      <vt:lpstr>SouhlasDMS_SMSplatba_9</vt:lpstr>
      <vt:lpstr>SouhlasDMSaSMSplatba</vt:lpstr>
      <vt:lpstr>SouhlasMplatba</vt:lpstr>
      <vt:lpstr>SouhlasMplatba_1</vt:lpstr>
      <vt:lpstr>SouhlasMplatba_10</vt:lpstr>
      <vt:lpstr>SouhlasMplatba_11</vt:lpstr>
      <vt:lpstr>SouhlasMplatba_12</vt:lpstr>
      <vt:lpstr>SouhlasMplatba_13</vt:lpstr>
      <vt:lpstr>SouhlasMplatba_14</vt:lpstr>
      <vt:lpstr>SouhlasMplatba_15</vt:lpstr>
      <vt:lpstr>SouhlasMplatba_16</vt:lpstr>
      <vt:lpstr>SouhlasMplatba_17</vt:lpstr>
      <vt:lpstr>SouhlasMplatba_18</vt:lpstr>
      <vt:lpstr>SouhlasMplatba_19</vt:lpstr>
      <vt:lpstr>SouhlasMplatba_2</vt:lpstr>
      <vt:lpstr>SouhlasMplatba_20</vt:lpstr>
      <vt:lpstr>SouhlasMplatba_3</vt:lpstr>
      <vt:lpstr>SouhlasMplatba_4</vt:lpstr>
      <vt:lpstr>SouhlasMplatba_5</vt:lpstr>
      <vt:lpstr>SouhlasMplatba_6</vt:lpstr>
      <vt:lpstr>SouhlasMplatba_7</vt:lpstr>
      <vt:lpstr>SouhlasMplatba_8</vt:lpstr>
      <vt:lpstr>SouhlasMplatba_9</vt:lpstr>
      <vt:lpstr>SU_povinne_kontrola</vt:lpstr>
      <vt:lpstr>Tarif</vt:lpstr>
      <vt:lpstr>Tarif_1</vt:lpstr>
      <vt:lpstr>Tarif_10</vt:lpstr>
      <vt:lpstr>Tarif_11</vt:lpstr>
      <vt:lpstr>Tarif_12</vt:lpstr>
      <vt:lpstr>Tarif_13</vt:lpstr>
      <vt:lpstr>Tarif_14</vt:lpstr>
      <vt:lpstr>Tarif_15</vt:lpstr>
      <vt:lpstr>Tarif_16</vt:lpstr>
      <vt:lpstr>Tarif_17</vt:lpstr>
      <vt:lpstr>Tarif_18</vt:lpstr>
      <vt:lpstr>Tarif_19</vt:lpstr>
      <vt:lpstr>Tarif_2</vt:lpstr>
      <vt:lpstr>Tarif_20</vt:lpstr>
      <vt:lpstr>Tarif_3</vt:lpstr>
      <vt:lpstr>Tarif_4</vt:lpstr>
      <vt:lpstr>Tarif_5</vt:lpstr>
      <vt:lpstr>Tarif_6</vt:lpstr>
      <vt:lpstr>Tarif_7</vt:lpstr>
      <vt:lpstr>Tarif_8</vt:lpstr>
      <vt:lpstr>Tarif_9</vt:lpstr>
      <vt:lpstr>Tarify</vt:lpstr>
      <vt:lpstr>TelCislo1</vt:lpstr>
      <vt:lpstr>TelCislo1_1</vt:lpstr>
      <vt:lpstr>TelCislo1_10</vt:lpstr>
      <vt:lpstr>TelCislo1_11</vt:lpstr>
      <vt:lpstr>TelCislo1_12</vt:lpstr>
      <vt:lpstr>TelCislo1_13</vt:lpstr>
      <vt:lpstr>TelCislo1_14</vt:lpstr>
      <vt:lpstr>TelCislo1_15</vt:lpstr>
      <vt:lpstr>TelCislo1_16</vt:lpstr>
      <vt:lpstr>TelCislo1_17</vt:lpstr>
      <vt:lpstr>TelCislo1_18</vt:lpstr>
      <vt:lpstr>TelCislo1_19</vt:lpstr>
      <vt:lpstr>TelCislo1_2</vt:lpstr>
      <vt:lpstr>TelCislo1_20</vt:lpstr>
      <vt:lpstr>TelCislo1_3</vt:lpstr>
      <vt:lpstr>TelCislo1_4</vt:lpstr>
      <vt:lpstr>TelCislo1_5</vt:lpstr>
      <vt:lpstr>TelCislo1_6</vt:lpstr>
      <vt:lpstr>TelCislo1_7</vt:lpstr>
      <vt:lpstr>TelCislo1_8</vt:lpstr>
      <vt:lpstr>TelCislo1_9</vt:lpstr>
      <vt:lpstr>TelCislo2</vt:lpstr>
      <vt:lpstr>TelCislo2_1</vt:lpstr>
      <vt:lpstr>TelCislo2_10</vt:lpstr>
      <vt:lpstr>TelCislo2_11</vt:lpstr>
      <vt:lpstr>TelCislo2_12</vt:lpstr>
      <vt:lpstr>TelCislo2_13</vt:lpstr>
      <vt:lpstr>TelCislo2_14</vt:lpstr>
      <vt:lpstr>TelCislo2_15</vt:lpstr>
      <vt:lpstr>TelCislo2_16</vt:lpstr>
      <vt:lpstr>TelCislo2_17</vt:lpstr>
      <vt:lpstr>TelCislo2_18</vt:lpstr>
      <vt:lpstr>TelCislo2_19</vt:lpstr>
      <vt:lpstr>TelCislo2_2</vt:lpstr>
      <vt:lpstr>TelCislo2_20</vt:lpstr>
      <vt:lpstr>TelCislo2_3</vt:lpstr>
      <vt:lpstr>TelCislo2_4</vt:lpstr>
      <vt:lpstr>TelCislo2_5</vt:lpstr>
      <vt:lpstr>TelCislo2_6</vt:lpstr>
      <vt:lpstr>TelCislo2_7</vt:lpstr>
      <vt:lpstr>TelCislo2_8</vt:lpstr>
      <vt:lpstr>TelCislo2_9</vt:lpstr>
      <vt:lpstr>TelCislo3</vt:lpstr>
      <vt:lpstr>TelCislo3_1</vt:lpstr>
      <vt:lpstr>TelCislo3_10</vt:lpstr>
      <vt:lpstr>TelCislo3_11</vt:lpstr>
      <vt:lpstr>TelCislo3_12</vt:lpstr>
      <vt:lpstr>TelCislo3_13</vt:lpstr>
      <vt:lpstr>TelCislo3_14</vt:lpstr>
      <vt:lpstr>TelCislo3_15</vt:lpstr>
      <vt:lpstr>TelCislo3_16</vt:lpstr>
      <vt:lpstr>TelCislo3_17</vt:lpstr>
      <vt:lpstr>TelCislo3_18</vt:lpstr>
      <vt:lpstr>TelCislo3_19</vt:lpstr>
      <vt:lpstr>TelCislo3_2</vt:lpstr>
      <vt:lpstr>TelCislo3_20</vt:lpstr>
      <vt:lpstr>TelCislo3_3</vt:lpstr>
      <vt:lpstr>TelCislo3_4</vt:lpstr>
      <vt:lpstr>TelCislo3_5</vt:lpstr>
      <vt:lpstr>TelCislo3_6</vt:lpstr>
      <vt:lpstr>TelCislo3_7</vt:lpstr>
      <vt:lpstr>TelCislo3_8</vt:lpstr>
      <vt:lpstr>TelCislo3_9</vt:lpstr>
      <vt:lpstr>TelefonDod</vt:lpstr>
      <vt:lpstr>TempCell</vt:lpstr>
      <vt:lpstr>TerminAktivSIM</vt:lpstr>
      <vt:lpstr>TerminAktivSIM_1</vt:lpstr>
      <vt:lpstr>TerminAktivSIM_10</vt:lpstr>
      <vt:lpstr>TerminAktivSIM_11</vt:lpstr>
      <vt:lpstr>TerminAktivSIM_12</vt:lpstr>
      <vt:lpstr>TerminAktivSIM_13</vt:lpstr>
      <vt:lpstr>TerminAktivSIM_14</vt:lpstr>
      <vt:lpstr>TerminAktivSIM_15</vt:lpstr>
      <vt:lpstr>TerminAktivSIM_16</vt:lpstr>
      <vt:lpstr>TerminAktivSIM_17</vt:lpstr>
      <vt:lpstr>TerminAktivSIM_18</vt:lpstr>
      <vt:lpstr>TerminAktivSIM_19</vt:lpstr>
      <vt:lpstr>TerminAktivSIM_2</vt:lpstr>
      <vt:lpstr>TerminAktivSIM_20</vt:lpstr>
      <vt:lpstr>TerminAktivSIM_3</vt:lpstr>
      <vt:lpstr>TerminAktivSIM_4</vt:lpstr>
      <vt:lpstr>TerminAktivSIM_5</vt:lpstr>
      <vt:lpstr>TerminAktivSIM_6</vt:lpstr>
      <vt:lpstr>TerminAktivSIM_7</vt:lpstr>
      <vt:lpstr>TerminAktivSIM_8</vt:lpstr>
      <vt:lpstr>TerminAktivSIM_9</vt:lpstr>
      <vt:lpstr>TerminAktivSIM2_1</vt:lpstr>
      <vt:lpstr>TerminAktivSIM2_10</vt:lpstr>
      <vt:lpstr>TerminAktivSIM2_11</vt:lpstr>
      <vt:lpstr>TerminAktivSIM2_12</vt:lpstr>
      <vt:lpstr>TerminAktivSIM2_13</vt:lpstr>
      <vt:lpstr>TerminAktivSIM2_14</vt:lpstr>
      <vt:lpstr>TerminAktivSIM2_15</vt:lpstr>
      <vt:lpstr>TerminAktivSIM2_16</vt:lpstr>
      <vt:lpstr>TerminAktivSIM2_17</vt:lpstr>
      <vt:lpstr>TerminAktivSIM2_18</vt:lpstr>
      <vt:lpstr>TerminAktivSIM2_19</vt:lpstr>
      <vt:lpstr>TerminAktivSIM2_2</vt:lpstr>
      <vt:lpstr>TerminAktivSIM2_20</vt:lpstr>
      <vt:lpstr>TerminAktivSIM2_3</vt:lpstr>
      <vt:lpstr>TerminAktivSIM2_4</vt:lpstr>
      <vt:lpstr>TerminAktivSIM2_5</vt:lpstr>
      <vt:lpstr>TerminAktivSIM2_6</vt:lpstr>
      <vt:lpstr>TerminAktivSIM2_7</vt:lpstr>
      <vt:lpstr>TerminAktivSIM2_8</vt:lpstr>
      <vt:lpstr>TerminAktivSIM2_9</vt:lpstr>
      <vt:lpstr>Today</vt:lpstr>
      <vt:lpstr>Typ_SIM</vt:lpstr>
      <vt:lpstr>TYPaktivace</vt:lpstr>
      <vt:lpstr>TypObj</vt:lpstr>
      <vt:lpstr>TypObjednavky_1</vt:lpstr>
      <vt:lpstr>TypObjednavky_10</vt:lpstr>
      <vt:lpstr>TypObjednavky_11</vt:lpstr>
      <vt:lpstr>TypObjednavky_12</vt:lpstr>
      <vt:lpstr>TypObjednavky_13</vt:lpstr>
      <vt:lpstr>TypObjednavky_14</vt:lpstr>
      <vt:lpstr>TypObjednavky_15</vt:lpstr>
      <vt:lpstr>TypObjednavky_16</vt:lpstr>
      <vt:lpstr>TypObjednavky_17</vt:lpstr>
      <vt:lpstr>TypObjednavky_18</vt:lpstr>
      <vt:lpstr>TypObjednavky_19</vt:lpstr>
      <vt:lpstr>TypObjednavky_2</vt:lpstr>
      <vt:lpstr>TypObjednavky_20</vt:lpstr>
      <vt:lpstr>TypObjednavky_3</vt:lpstr>
      <vt:lpstr>TypObjednavky_4</vt:lpstr>
      <vt:lpstr>TypObjednavky_5</vt:lpstr>
      <vt:lpstr>TypObjednavky_6</vt:lpstr>
      <vt:lpstr>TypObjednavky_7</vt:lpstr>
      <vt:lpstr>TypObjednavky_8</vt:lpstr>
      <vt:lpstr>TypObjednavky_9</vt:lpstr>
      <vt:lpstr>TypSIM</vt:lpstr>
      <vt:lpstr>TypSIM_1</vt:lpstr>
      <vt:lpstr>TypSIM_10</vt:lpstr>
      <vt:lpstr>TypSIM_11</vt:lpstr>
      <vt:lpstr>TypSIM_12</vt:lpstr>
      <vt:lpstr>TypSIM_13</vt:lpstr>
      <vt:lpstr>TypSIM_14</vt:lpstr>
      <vt:lpstr>TypSIM_15</vt:lpstr>
      <vt:lpstr>TypSIM_16</vt:lpstr>
      <vt:lpstr>TypSIM_17</vt:lpstr>
      <vt:lpstr>TypSIM_18</vt:lpstr>
      <vt:lpstr>TypSIM_19</vt:lpstr>
      <vt:lpstr>TypSIM_2</vt:lpstr>
      <vt:lpstr>TypSIM_20</vt:lpstr>
      <vt:lpstr>TypSIM_3</vt:lpstr>
      <vt:lpstr>TypSIM_4</vt:lpstr>
      <vt:lpstr>TypSIM_5</vt:lpstr>
      <vt:lpstr>TypSIM_6</vt:lpstr>
      <vt:lpstr>TypSIM_7</vt:lpstr>
      <vt:lpstr>TypSIM_8</vt:lpstr>
      <vt:lpstr>TypSIM_9</vt:lpstr>
      <vt:lpstr>typUhrady</vt:lpstr>
      <vt:lpstr>TypVyuct</vt:lpstr>
      <vt:lpstr>TypVyuctSluzeb</vt:lpstr>
      <vt:lpstr>TypVyuctSluzeb_1</vt:lpstr>
      <vt:lpstr>TypVyuctSluzeb_10</vt:lpstr>
      <vt:lpstr>TypVyuctSluzeb_11</vt:lpstr>
      <vt:lpstr>TypVyuctSluzeb_12</vt:lpstr>
      <vt:lpstr>TypVyuctSluzeb_13</vt:lpstr>
      <vt:lpstr>TypVyuctSluzeb_14</vt:lpstr>
      <vt:lpstr>TypVyuctSluzeb_15</vt:lpstr>
      <vt:lpstr>TypVyuctSluzeb_16</vt:lpstr>
      <vt:lpstr>TypVyuctSluzeb_17</vt:lpstr>
      <vt:lpstr>TypVyuctSluzeb_18</vt:lpstr>
      <vt:lpstr>TypVyuctSluzeb_19</vt:lpstr>
      <vt:lpstr>TypVyuctSluzeb_2</vt:lpstr>
      <vt:lpstr>TypVyuctSluzeb_20</vt:lpstr>
      <vt:lpstr>TypVyuctSluzeb_3</vt:lpstr>
      <vt:lpstr>TypVyuctSluzeb_4</vt:lpstr>
      <vt:lpstr>TypVyuctSluzeb_5</vt:lpstr>
      <vt:lpstr>TypVyuctSluzeb_6</vt:lpstr>
      <vt:lpstr>TypVyuctSluzeb_7</vt:lpstr>
      <vt:lpstr>TypVyuctSluzeb_8</vt:lpstr>
      <vt:lpstr>TypVyuctSluzeb_9</vt:lpstr>
      <vt:lpstr>TypZaznSluzby</vt:lpstr>
      <vt:lpstr>TypZaznSluzby_1</vt:lpstr>
      <vt:lpstr>TypZaznSluzby_10</vt:lpstr>
      <vt:lpstr>TypZaznSluzby_11</vt:lpstr>
      <vt:lpstr>TypZaznSluzby_12</vt:lpstr>
      <vt:lpstr>TypZaznSluzby_13</vt:lpstr>
      <vt:lpstr>TypZaznSluzby_14</vt:lpstr>
      <vt:lpstr>TypZaznSluzby_15</vt:lpstr>
      <vt:lpstr>TypZaznSluzby_16</vt:lpstr>
      <vt:lpstr>TypZaznSluzby_17</vt:lpstr>
      <vt:lpstr>TypZaznSluzby_18</vt:lpstr>
      <vt:lpstr>TypZaznSluzby_19</vt:lpstr>
      <vt:lpstr>TypZaznSluzby_2</vt:lpstr>
      <vt:lpstr>TypZaznSluzby_20</vt:lpstr>
      <vt:lpstr>TypZaznSluzby_3</vt:lpstr>
      <vt:lpstr>TypZaznSluzby_4</vt:lpstr>
      <vt:lpstr>TypZaznSluzby_5</vt:lpstr>
      <vt:lpstr>TypZaznSluzby_6</vt:lpstr>
      <vt:lpstr>TypZaznSluzby_7</vt:lpstr>
      <vt:lpstr>TypZaznSluzby_8</vt:lpstr>
      <vt:lpstr>TypZaznSluzby_9</vt:lpstr>
      <vt:lpstr>Ulice</vt:lpstr>
      <vt:lpstr>Ulice_1</vt:lpstr>
      <vt:lpstr>Ulice_10</vt:lpstr>
      <vt:lpstr>Ulice_11</vt:lpstr>
      <vt:lpstr>Ulice_12</vt:lpstr>
      <vt:lpstr>Ulice_13</vt:lpstr>
      <vt:lpstr>Ulice_14</vt:lpstr>
      <vt:lpstr>Ulice_15</vt:lpstr>
      <vt:lpstr>Ulice_16</vt:lpstr>
      <vt:lpstr>Ulice_17</vt:lpstr>
      <vt:lpstr>Ulice_18</vt:lpstr>
      <vt:lpstr>Ulice_19</vt:lpstr>
      <vt:lpstr>Ulice_2</vt:lpstr>
      <vt:lpstr>Ulice_20</vt:lpstr>
      <vt:lpstr>Ulice_3</vt:lpstr>
      <vt:lpstr>Ulice_4</vt:lpstr>
      <vt:lpstr>Ulice_5</vt:lpstr>
      <vt:lpstr>Ulice_6</vt:lpstr>
      <vt:lpstr>Ulice_7</vt:lpstr>
      <vt:lpstr>Ulice_8</vt:lpstr>
      <vt:lpstr>Ulice_9</vt:lpstr>
      <vt:lpstr>UliceDod</vt:lpstr>
      <vt:lpstr>UliceZajemce</vt:lpstr>
      <vt:lpstr>US_entry_area</vt:lpstr>
      <vt:lpstr>US_oblig</vt:lpstr>
      <vt:lpstr>US_oblig_delivery</vt:lpstr>
      <vt:lpstr>US_validation_area</vt:lpstr>
      <vt:lpstr>validace_FS</vt:lpstr>
      <vt:lpstr>VOICEapprove</vt:lpstr>
      <vt:lpstr>ZasilatEmail</vt:lpstr>
      <vt:lpstr>ZasilatEmail_1</vt:lpstr>
      <vt:lpstr>ZasilatEmail_10</vt:lpstr>
      <vt:lpstr>ZasilatEmail_11</vt:lpstr>
      <vt:lpstr>ZasilatEmail_12</vt:lpstr>
      <vt:lpstr>ZasilatEmail_13</vt:lpstr>
      <vt:lpstr>ZasilatEmail_14</vt:lpstr>
      <vt:lpstr>ZasilatEmail_15</vt:lpstr>
      <vt:lpstr>ZasilatEmail_16</vt:lpstr>
      <vt:lpstr>ZasilatEmail_17</vt:lpstr>
      <vt:lpstr>ZasilatEmail_18</vt:lpstr>
      <vt:lpstr>ZasilatEmail_19</vt:lpstr>
      <vt:lpstr>ZasilatEmail_2</vt:lpstr>
      <vt:lpstr>ZasilatEmail_20</vt:lpstr>
      <vt:lpstr>ZasilatEmail_3</vt:lpstr>
      <vt:lpstr>ZasilatEmail_4</vt:lpstr>
      <vt:lpstr>ZasilatEmail_5</vt:lpstr>
      <vt:lpstr>ZasilatEmail_6</vt:lpstr>
      <vt:lpstr>ZasilatEmail_7</vt:lpstr>
      <vt:lpstr>ZasilatEmail_8</vt:lpstr>
      <vt:lpstr>ZasilatEmail_9</vt:lpstr>
      <vt:lpstr>ZpusobUhrady</vt:lpstr>
      <vt:lpstr>ZpusobUhrady_1</vt:lpstr>
      <vt:lpstr>ZpusobUhrady_10</vt:lpstr>
      <vt:lpstr>ZpusobUhrady_11</vt:lpstr>
      <vt:lpstr>ZpusobUhrady_12</vt:lpstr>
      <vt:lpstr>ZpusobUhrady_13</vt:lpstr>
      <vt:lpstr>ZpusobUhrady_14</vt:lpstr>
      <vt:lpstr>ZpusobUhrady_15</vt:lpstr>
      <vt:lpstr>ZpusobUhrady_16</vt:lpstr>
      <vt:lpstr>ZpusobUhrady_17</vt:lpstr>
      <vt:lpstr>ZpusobUhrady_18</vt:lpstr>
      <vt:lpstr>ZpusobUhrady_19</vt:lpstr>
      <vt:lpstr>ZpusobUhrady_2</vt:lpstr>
      <vt:lpstr>ZpusobUhrady_20</vt:lpstr>
      <vt:lpstr>ZpusobUhrady_3</vt:lpstr>
      <vt:lpstr>ZpusobUhrady_4</vt:lpstr>
      <vt:lpstr>ZpusobUhrady_5</vt:lpstr>
      <vt:lpstr>ZpusobUhrady_6</vt:lpstr>
      <vt:lpstr>ZpusobUhrady_7</vt:lpstr>
      <vt:lpstr>ZpusobUhrady_8</vt:lpstr>
      <vt:lpstr>ZpusobUhrady_9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Ctibor Novotný</dc:creator>
  <cp:lastModifiedBy>Novotný Ctibor</cp:lastModifiedBy>
  <cp:lastPrinted>2023-08-14T14:50:33Z</cp:lastPrinted>
  <dcterms:created xsi:type="dcterms:W3CDTF">2018-03-20T10:07:20Z</dcterms:created>
  <dcterms:modified xsi:type="dcterms:W3CDTF">2024-03-27T14:54:41Z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e41b38-373c-4b3a-9137-5c0b023d0bef_Enabled">
    <vt:lpwstr>true</vt:lpwstr>
  </property>
  <property fmtid="{D5CDD505-2E9C-101B-9397-08002B2CF9AE}" pid="3" name="MSIP_Label_e3e41b38-373c-4b3a-9137-5c0b023d0bef_SetDate">
    <vt:lpwstr>2021-11-10T15:27:44Z</vt:lpwstr>
  </property>
  <property fmtid="{D5CDD505-2E9C-101B-9397-08002B2CF9AE}" pid="4" name="MSIP_Label_e3e41b38-373c-4b3a-9137-5c0b023d0bef_Method">
    <vt:lpwstr>Standard</vt:lpwstr>
  </property>
  <property fmtid="{D5CDD505-2E9C-101B-9397-08002B2CF9AE}" pid="5" name="MSIP_Label_e3e41b38-373c-4b3a-9137-5c0b023d0bef_Name">
    <vt:lpwstr>C2-Internal</vt:lpwstr>
  </property>
  <property fmtid="{D5CDD505-2E9C-101B-9397-08002B2CF9AE}" pid="6" name="MSIP_Label_e3e41b38-373c-4b3a-9137-5c0b023d0bef_SiteId">
    <vt:lpwstr>b213b057-1008-4204-8c53-8147bc602a29</vt:lpwstr>
  </property>
  <property fmtid="{D5CDD505-2E9C-101B-9397-08002B2CF9AE}" pid="7" name="MSIP_Label_e3e41b38-373c-4b3a-9137-5c0b023d0bef_ActionId">
    <vt:lpwstr>263a0b85-b026-48de-afce-bfbd2d343ef8</vt:lpwstr>
  </property>
  <property fmtid="{D5CDD505-2E9C-101B-9397-08002B2CF9AE}" pid="8" name="MSIP_Label_e3e41b38-373c-4b3a-9137-5c0b023d0bef_ContentBits">
    <vt:lpwstr>0</vt:lpwstr>
  </property>
</Properties>
</file>